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filterPrivacy="1" defaultThemeVersion="124226"/>
  <xr:revisionPtr revIDLastSave="0" documentId="13_ncr:1_{1CD8955D-3D10-488E-89C0-F2AE9C764146}" xr6:coauthVersionLast="31" xr6:coauthVersionMax="31" xr10:uidLastSave="{00000000-0000-0000-0000-000000000000}"/>
  <bookViews>
    <workbookView xWindow="120" yWindow="60" windowWidth="19020" windowHeight="9090" activeTab="2" xr2:uid="{00000000-000D-0000-FFFF-FFFF00000000}"/>
  </bookViews>
  <sheets>
    <sheet name="Sales " sheetId="1" r:id="rId1"/>
    <sheet name="Expenses" sheetId="2" r:id="rId2"/>
    <sheet name="Analysis" sheetId="3" r:id="rId3"/>
  </sheets>
  <definedNames>
    <definedName name="Charter_Flights">'Sales '!$B$6:$E$6</definedName>
    <definedName name="Charter_Flights_Exp">Expenses!$B$6:$E$6</definedName>
    <definedName name="Corporate_Contracts">'Sales '!$B$4:$E$4</definedName>
    <definedName name="Corporate_Contracts_Exp">Expenses!$B$4:$E$4</definedName>
    <definedName name="Flight_School">'Sales '!$B$7:$E$7</definedName>
    <definedName name="Flight_School_Exp">Expenses!$B$7:$E$7</definedName>
    <definedName name="Sky_Diving">'Sales '!$B$5:$E$5</definedName>
    <definedName name="Sky_Diving_Exp">Expenses!$B$5:$E$5</definedName>
  </definedNames>
  <calcPr calcId="179017"/>
</workbook>
</file>

<file path=xl/calcChain.xml><?xml version="1.0" encoding="utf-8"?>
<calcChain xmlns="http://schemas.openxmlformats.org/spreadsheetml/2006/main">
  <c r="F7" i="2" l="1"/>
  <c r="F6" i="2"/>
  <c r="F5" i="2"/>
  <c r="F4" i="2"/>
  <c r="F7" i="1" l="1"/>
  <c r="F6" i="1"/>
  <c r="F5" i="1"/>
  <c r="F4" i="1" l="1"/>
  <c r="F8" i="1" l="1"/>
  <c r="F12" i="1"/>
  <c r="F13" i="1"/>
  <c r="F14" i="1"/>
  <c r="F15" i="1"/>
  <c r="F8" i="2"/>
  <c r="F12" i="2"/>
  <c r="F13" i="2"/>
  <c r="F14" i="2"/>
  <c r="F15" i="2"/>
  <c r="D15" i="2" l="1"/>
  <c r="C15" i="2"/>
  <c r="B15" i="2"/>
  <c r="D14" i="2"/>
  <c r="C14" i="2"/>
  <c r="B14" i="2"/>
  <c r="D13" i="2"/>
  <c r="C13" i="2"/>
  <c r="B13" i="2"/>
  <c r="D12" i="2"/>
  <c r="C12" i="2"/>
  <c r="B12" i="2"/>
  <c r="E8" i="2"/>
  <c r="D8" i="2"/>
  <c r="C8" i="2"/>
  <c r="B8" i="2"/>
  <c r="D15" i="1"/>
  <c r="C15" i="1"/>
  <c r="B15" i="1"/>
  <c r="D14" i="1"/>
  <c r="C14" i="1"/>
  <c r="B14" i="1"/>
  <c r="D13" i="1"/>
  <c r="C13" i="1"/>
  <c r="B13" i="1"/>
  <c r="D12" i="1"/>
  <c r="C12" i="1"/>
  <c r="B12" i="1"/>
  <c r="E8" i="1"/>
  <c r="D8" i="1"/>
  <c r="C8" i="1"/>
  <c r="B8" i="1"/>
</calcChain>
</file>

<file path=xl/sharedStrings.xml><?xml version="1.0" encoding="utf-8"?>
<sst xmlns="http://schemas.openxmlformats.org/spreadsheetml/2006/main" count="55" uniqueCount="22">
  <si>
    <t>Annual Sales ( in thousands)</t>
  </si>
  <si>
    <t>Total</t>
  </si>
  <si>
    <t>Corporate Contracts</t>
  </si>
  <si>
    <t xml:space="preserve">Sky Diving </t>
  </si>
  <si>
    <t>Charter Flights</t>
  </si>
  <si>
    <t>Flight School</t>
  </si>
  <si>
    <t>Total Sales</t>
  </si>
  <si>
    <t xml:space="preserve"> </t>
  </si>
  <si>
    <t>Percentage Increase</t>
  </si>
  <si>
    <t>Expenses (in thousands)</t>
  </si>
  <si>
    <t>Total Expenses</t>
  </si>
  <si>
    <t>Income/Expense Analysis</t>
  </si>
  <si>
    <t>FY 2014</t>
  </si>
  <si>
    <t>FY 2015</t>
  </si>
  <si>
    <t>FY 2016</t>
  </si>
  <si>
    <t>FY 2017</t>
  </si>
  <si>
    <t>2014-2017</t>
  </si>
  <si>
    <t>Average Sales</t>
  </si>
  <si>
    <t>Average Expenses</t>
  </si>
  <si>
    <t>Maximum Sales</t>
  </si>
  <si>
    <t>Maximum Expenses</t>
  </si>
  <si>
    <t>Relecloud Airlines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</si>
</sst>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&quot;$&quot;#,##0.00"/>
    <numFmt numFmtId="166" formatCode="0.0%"/>
  </numFmts>
  <fonts count="7" x14ac:knownFonts="1">
    <font>
      <sz val="10"/>
      <name val="Arial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b/>
      <sz val="10"/>
      <name val="Arial"/>
      <family val="2"/>
    </font>
    <font>
      <b/>
      <sz val="11"/>
      <color theme="1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">
    <xf numFmtId="0" fontId="0" fillId="0" borderId="0"/>
    <xf numFmtId="9" fontId="6" fillId="0" borderId="0" applyFont="0" applyFill="0" applyBorder="0" applyAlignment="0" applyProtection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5" fillId="0" borderId="4" applyNumberFormat="0" applyFill="0" applyAlignment="0" applyProtection="0"/>
  </cellStyleXfs>
  <cellXfs count="14">
    <xf numFmtId="0" fontId="0" fillId="0" borderId="0" xfId="0"/>
    <xf numFmtId="0" fontId="3" fillId="0" borderId="3" xfId="4"/>
    <xf numFmtId="0" fontId="3" fillId="0" borderId="3" xfId="4" applyAlignment="1">
      <alignment horizontal="center"/>
    </xf>
    <xf numFmtId="49" fontId="3" fillId="0" borderId="3" xfId="4" applyNumberFormat="1" applyAlignment="1">
      <alignment horizontal="center" vertical="center"/>
    </xf>
    <xf numFmtId="0" fontId="4" fillId="0" borderId="0" xfId="0" applyFont="1" applyBorder="1"/>
    <xf numFmtId="0" fontId="5" fillId="0" borderId="4" xfId="5" applyAlignment="1">
      <alignment horizontal="right"/>
    </xf>
    <xf numFmtId="164" fontId="5" fillId="0" borderId="4" xfId="5" applyNumberFormat="1"/>
    <xf numFmtId="165" fontId="0" fillId="0" borderId="0" xfId="0" applyNumberFormat="1" applyFill="1" applyBorder="1"/>
    <xf numFmtId="166" fontId="0" fillId="0" borderId="0" xfId="1" applyNumberFormat="1" applyFont="1"/>
    <xf numFmtId="164" fontId="0" fillId="0" borderId="0" xfId="1" applyNumberFormat="1" applyFont="1"/>
    <xf numFmtId="0" fontId="3" fillId="0" borderId="3" xfId="4" applyAlignment="1">
      <alignment horizontal="center" wrapText="1"/>
    </xf>
    <xf numFmtId="0" fontId="6" fillId="0" borderId="0" xfId="0" applyFont="1"/>
    <xf numFmtId="0" fontId="1" fillId="0" borderId="1" xfId="2" applyAlignment="1">
      <alignment horizontal="center"/>
    </xf>
    <xf numFmtId="0" fontId="2" fillId="0" borderId="2" xfId="3" applyAlignment="1">
      <alignment horizontal="center"/>
    </xf>
  </cellXfs>
  <cellStyles count="6">
    <cellStyle name="Heading 1" xfId="2" builtinId="16"/>
    <cellStyle name="Heading 2" xfId="3" builtinId="17"/>
    <cellStyle name="Heading 3" xfId="4" builtinId="18"/>
    <cellStyle name="Normal" xfId="0" builtinId="0"/>
    <cellStyle name="Percent" xfId="1" builtinId="5"/>
    <cellStyle name="Total" xfId="5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workbookViewId="0">
      <selection sqref="A1:F1"/>
    </sheetView>
  </sheetViews>
  <sheetFormatPr defaultRowHeight="12.75" x14ac:dyDescent="0.2"/>
  <cols>
    <col min="1" max="1" width="19.28515625" bestFit="1" customWidth="1"/>
    <col min="2" max="6" width="12.140625" customWidth="1"/>
  </cols>
  <sheetData>
    <row r="1" spans="1:6" ht="20.25" thickBot="1" x14ac:dyDescent="0.35">
      <c r="A1" s="12" t="s">
        <v>21</v>
      </c>
      <c r="B1" s="12"/>
      <c r="C1" s="12"/>
      <c r="D1" s="12"/>
      <c r="E1" s="12"/>
      <c r="F1" s="12"/>
    </row>
    <row r="2" spans="1:6" ht="18.75" thickTop="1" thickBot="1" x14ac:dyDescent="0.35">
      <c r="A2" s="13" t="s">
        <v>0</v>
      </c>
      <c r="B2" s="13"/>
      <c r="C2" s="13"/>
      <c r="D2" s="13"/>
      <c r="E2" s="13"/>
      <c r="F2" s="13"/>
    </row>
    <row r="3" spans="1:6" ht="16.5" thickTop="1" thickBot="1" x14ac:dyDescent="0.3">
      <c r="A3" s="1"/>
      <c r="B3" s="2" t="s">
        <v>12</v>
      </c>
      <c r="C3" s="3" t="s">
        <v>13</v>
      </c>
      <c r="D3" s="3" t="s">
        <v>14</v>
      </c>
      <c r="E3" s="3" t="s">
        <v>15</v>
      </c>
      <c r="F3" s="2" t="s">
        <v>1</v>
      </c>
    </row>
    <row r="4" spans="1:6" ht="15" customHeight="1" x14ac:dyDescent="0.2">
      <c r="A4" s="4" t="s">
        <v>2</v>
      </c>
      <c r="B4" s="9">
        <v>1039</v>
      </c>
      <c r="C4" s="9">
        <v>1253</v>
      </c>
      <c r="D4" s="9">
        <v>1427</v>
      </c>
      <c r="E4" s="9">
        <v>1454</v>
      </c>
      <c r="F4" s="9">
        <f>SUM(Corporate_Contracts)</f>
        <v>5173</v>
      </c>
    </row>
    <row r="5" spans="1:6" ht="15" customHeight="1" x14ac:dyDescent="0.2">
      <c r="A5" s="4" t="s">
        <v>3</v>
      </c>
      <c r="B5" s="9">
        <v>76</v>
      </c>
      <c r="C5" s="9">
        <v>79</v>
      </c>
      <c r="D5" s="9">
        <v>88</v>
      </c>
      <c r="E5" s="9">
        <v>89</v>
      </c>
      <c r="F5" s="9">
        <f>SUM(Sky_Diving)</f>
        <v>332</v>
      </c>
    </row>
    <row r="6" spans="1:6" ht="15" customHeight="1" x14ac:dyDescent="0.2">
      <c r="A6" s="4" t="s">
        <v>4</v>
      </c>
      <c r="B6" s="9">
        <v>123</v>
      </c>
      <c r="C6" s="9">
        <v>130</v>
      </c>
      <c r="D6" s="9">
        <v>133</v>
      </c>
      <c r="E6" s="9">
        <v>138</v>
      </c>
      <c r="F6" s="9">
        <f>SUM(Charter_Flights)</f>
        <v>524</v>
      </c>
    </row>
    <row r="7" spans="1:6" ht="15" customHeight="1" x14ac:dyDescent="0.2">
      <c r="A7" s="4" t="s">
        <v>5</v>
      </c>
      <c r="B7" s="9">
        <v>205</v>
      </c>
      <c r="C7" s="9">
        <v>208</v>
      </c>
      <c r="D7" s="9">
        <v>207</v>
      </c>
      <c r="E7" s="9">
        <v>199</v>
      </c>
      <c r="F7" s="9">
        <f>SUM(Flight_School)</f>
        <v>819</v>
      </c>
    </row>
    <row r="8" spans="1:6" ht="15.75" thickBot="1" x14ac:dyDescent="0.3">
      <c r="A8" s="5" t="s">
        <v>6</v>
      </c>
      <c r="B8" s="6">
        <f>SUM(B4:B7)</f>
        <v>1443</v>
      </c>
      <c r="C8" s="6">
        <f t="shared" ref="C8:E8" si="0">SUM(C4:C7)</f>
        <v>1670</v>
      </c>
      <c r="D8" s="6">
        <f t="shared" si="0"/>
        <v>1855</v>
      </c>
      <c r="E8" s="6">
        <f t="shared" si="0"/>
        <v>1880</v>
      </c>
      <c r="F8" s="6">
        <f>SUM(F4:F7)</f>
        <v>6848</v>
      </c>
    </row>
    <row r="9" spans="1:6" ht="13.5" thickTop="1" x14ac:dyDescent="0.2">
      <c r="B9" s="7" t="s">
        <v>7</v>
      </c>
    </row>
    <row r="10" spans="1:6" ht="18" thickBot="1" x14ac:dyDescent="0.35">
      <c r="A10" s="13" t="s">
        <v>8</v>
      </c>
      <c r="B10" s="13"/>
      <c r="C10" s="13"/>
      <c r="D10" s="13"/>
      <c r="E10" s="13"/>
      <c r="F10" s="13"/>
    </row>
    <row r="11" spans="1:6" ht="16.5" thickTop="1" thickBot="1" x14ac:dyDescent="0.3">
      <c r="A11" s="1"/>
      <c r="B11" s="3" t="s">
        <v>13</v>
      </c>
      <c r="C11" s="3" t="s">
        <v>14</v>
      </c>
      <c r="D11" s="3" t="s">
        <v>15</v>
      </c>
      <c r="E11" s="2"/>
      <c r="F11" s="2" t="s">
        <v>16</v>
      </c>
    </row>
    <row r="12" spans="1:6" ht="15" customHeight="1" x14ac:dyDescent="0.2">
      <c r="A12" s="4" t="s">
        <v>2</v>
      </c>
      <c r="B12" s="8">
        <f>(C4-B4)/C4</f>
        <v>0.1707901037509976</v>
      </c>
      <c r="C12" s="8">
        <f>(D4-C4)/D4</f>
        <v>0.12193412754029433</v>
      </c>
      <c r="D12" s="8">
        <f t="shared" ref="D12" si="1">(E4-D4)/E4</f>
        <v>1.8569463548830812E-2</v>
      </c>
      <c r="E12" s="8"/>
      <c r="F12" s="8">
        <f>(E4-B4)/E4</f>
        <v>0.28541953232462175</v>
      </c>
    </row>
    <row r="13" spans="1:6" ht="15" customHeight="1" x14ac:dyDescent="0.2">
      <c r="A13" s="4" t="s">
        <v>3</v>
      </c>
      <c r="B13" s="8">
        <f t="shared" ref="B13:D15" si="2">(C5-B5)/C5</f>
        <v>3.7974683544303799E-2</v>
      </c>
      <c r="C13" s="8">
        <f t="shared" si="2"/>
        <v>0.10227272727272728</v>
      </c>
      <c r="D13" s="8">
        <f t="shared" si="2"/>
        <v>1.1235955056179775E-2</v>
      </c>
      <c r="E13" s="8"/>
      <c r="F13" s="8">
        <f t="shared" ref="F13:F15" si="3">(E5-B5)/E5</f>
        <v>0.14606741573033707</v>
      </c>
    </row>
    <row r="14" spans="1:6" ht="15" customHeight="1" x14ac:dyDescent="0.2">
      <c r="A14" s="4" t="s">
        <v>4</v>
      </c>
      <c r="B14" s="8">
        <f t="shared" si="2"/>
        <v>5.3846153846153849E-2</v>
      </c>
      <c r="C14" s="8">
        <f t="shared" si="2"/>
        <v>2.2556390977443608E-2</v>
      </c>
      <c r="D14" s="8">
        <f t="shared" si="2"/>
        <v>3.6231884057971016E-2</v>
      </c>
      <c r="E14" s="8"/>
      <c r="F14" s="8">
        <f t="shared" si="3"/>
        <v>0.10869565217391304</v>
      </c>
    </row>
    <row r="15" spans="1:6" ht="15" customHeight="1" x14ac:dyDescent="0.2">
      <c r="A15" s="4" t="s">
        <v>5</v>
      </c>
      <c r="B15" s="8">
        <f t="shared" si="2"/>
        <v>1.4423076923076924E-2</v>
      </c>
      <c r="C15" s="8">
        <f t="shared" si="2"/>
        <v>-4.830917874396135E-3</v>
      </c>
      <c r="D15" s="8">
        <f t="shared" si="2"/>
        <v>-4.0201005025125629E-2</v>
      </c>
      <c r="E15" s="8"/>
      <c r="F15" s="8">
        <f t="shared" si="3"/>
        <v>-3.015075376884422E-2</v>
      </c>
    </row>
  </sheetData>
  <mergeCells count="3">
    <mergeCell ref="A1:F1"/>
    <mergeCell ref="A2:F2"/>
    <mergeCell ref="A10:F10"/>
  </mergeCell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5"/>
  <sheetViews>
    <sheetView workbookViewId="0">
      <selection sqref="A1:F1"/>
    </sheetView>
  </sheetViews>
  <sheetFormatPr defaultRowHeight="12.75" x14ac:dyDescent="0.2"/>
  <cols>
    <col min="1" max="1" width="19.28515625" bestFit="1" customWidth="1"/>
    <col min="2" max="6" width="12.140625" customWidth="1"/>
  </cols>
  <sheetData>
    <row r="1" spans="1:6" ht="20.25" thickBot="1" x14ac:dyDescent="0.35">
      <c r="A1" s="12" t="s">
        <v>21</v>
      </c>
      <c r="B1" s="12"/>
      <c r="C1" s="12"/>
      <c r="D1" s="12"/>
      <c r="E1" s="12"/>
      <c r="F1" s="12"/>
    </row>
    <row r="2" spans="1:6" ht="18.75" thickTop="1" thickBot="1" x14ac:dyDescent="0.35">
      <c r="A2" s="13" t="s">
        <v>9</v>
      </c>
      <c r="B2" s="13" t="s">
        <v>9</v>
      </c>
      <c r="C2" s="13"/>
      <c r="D2" s="13"/>
      <c r="E2" s="13"/>
      <c r="F2" s="13"/>
    </row>
    <row r="3" spans="1:6" ht="16.5" thickTop="1" thickBot="1" x14ac:dyDescent="0.3">
      <c r="A3" s="1"/>
      <c r="B3" s="2" t="s">
        <v>12</v>
      </c>
      <c r="C3" s="3" t="s">
        <v>13</v>
      </c>
      <c r="D3" s="3" t="s">
        <v>14</v>
      </c>
      <c r="E3" s="3" t="s">
        <v>15</v>
      </c>
      <c r="F3" s="2" t="s">
        <v>1</v>
      </c>
    </row>
    <row r="4" spans="1:6" ht="15" customHeight="1" x14ac:dyDescent="0.2">
      <c r="A4" s="4" t="s">
        <v>2</v>
      </c>
      <c r="B4" s="9">
        <v>723</v>
      </c>
      <c r="C4" s="9">
        <v>857</v>
      </c>
      <c r="D4" s="9">
        <v>1059</v>
      </c>
      <c r="E4" s="9">
        <v>1061</v>
      </c>
      <c r="F4" s="9">
        <f>SUM(Corporate_Contracts_Exp)</f>
        <v>3700</v>
      </c>
    </row>
    <row r="5" spans="1:6" ht="15" customHeight="1" x14ac:dyDescent="0.2">
      <c r="A5" s="4" t="s">
        <v>3</v>
      </c>
      <c r="B5" s="9">
        <v>59</v>
      </c>
      <c r="C5" s="9">
        <v>62</v>
      </c>
      <c r="D5" s="9">
        <v>72</v>
      </c>
      <c r="E5" s="9">
        <v>74</v>
      </c>
      <c r="F5" s="9">
        <f>SUM(Sky_Diving_Exp)</f>
        <v>267</v>
      </c>
    </row>
    <row r="6" spans="1:6" ht="15" customHeight="1" x14ac:dyDescent="0.2">
      <c r="A6" s="4" t="s">
        <v>4</v>
      </c>
      <c r="B6" s="9">
        <v>101</v>
      </c>
      <c r="C6" s="9">
        <v>106</v>
      </c>
      <c r="D6" s="9">
        <v>109</v>
      </c>
      <c r="E6" s="9">
        <v>111</v>
      </c>
      <c r="F6" s="9">
        <f>SUM(Charter_Flights_Exp)</f>
        <v>427</v>
      </c>
    </row>
    <row r="7" spans="1:6" ht="15" customHeight="1" x14ac:dyDescent="0.2">
      <c r="A7" s="4" t="s">
        <v>5</v>
      </c>
      <c r="B7" s="9">
        <v>142</v>
      </c>
      <c r="C7" s="9">
        <v>147</v>
      </c>
      <c r="D7" s="9">
        <v>148</v>
      </c>
      <c r="E7" s="9">
        <v>144</v>
      </c>
      <c r="F7" s="9">
        <f>SUM(Flight_School_Exp)</f>
        <v>581</v>
      </c>
    </row>
    <row r="8" spans="1:6" ht="15.75" thickBot="1" x14ac:dyDescent="0.3">
      <c r="A8" s="5" t="s">
        <v>10</v>
      </c>
      <c r="B8" s="6">
        <f>SUM(B4:B7)</f>
        <v>1025</v>
      </c>
      <c r="C8" s="6">
        <f t="shared" ref="C8:F8" si="0">SUM(C4:C7)</f>
        <v>1172</v>
      </c>
      <c r="D8" s="6">
        <f t="shared" si="0"/>
        <v>1388</v>
      </c>
      <c r="E8" s="6">
        <f t="shared" si="0"/>
        <v>1390</v>
      </c>
      <c r="F8" s="6">
        <f t="shared" si="0"/>
        <v>4975</v>
      </c>
    </row>
    <row r="9" spans="1:6" ht="13.5" thickTop="1" x14ac:dyDescent="0.2">
      <c r="B9" s="7"/>
    </row>
    <row r="10" spans="1:6" ht="18" thickBot="1" x14ac:dyDescent="0.35">
      <c r="A10" s="13" t="s">
        <v>8</v>
      </c>
      <c r="B10" s="13"/>
      <c r="C10" s="13"/>
      <c r="D10" s="13"/>
      <c r="E10" s="13"/>
      <c r="F10" s="13"/>
    </row>
    <row r="11" spans="1:6" ht="16.5" thickTop="1" thickBot="1" x14ac:dyDescent="0.3">
      <c r="A11" s="1"/>
      <c r="B11" s="3" t="s">
        <v>13</v>
      </c>
      <c r="C11" s="3" t="s">
        <v>14</v>
      </c>
      <c r="D11" s="3" t="s">
        <v>15</v>
      </c>
      <c r="E11" s="2"/>
      <c r="F11" s="2" t="s">
        <v>16</v>
      </c>
    </row>
    <row r="12" spans="1:6" ht="15" customHeight="1" x14ac:dyDescent="0.2">
      <c r="A12" s="4" t="s">
        <v>2</v>
      </c>
      <c r="B12" s="8">
        <f>(C4-B4)/C4</f>
        <v>0.15635939323220538</v>
      </c>
      <c r="C12" s="8">
        <f t="shared" ref="C12:D12" si="1">(D4-C4)/D4</f>
        <v>0.19074598677998111</v>
      </c>
      <c r="D12" s="8">
        <f t="shared" si="1"/>
        <v>1.885014137606032E-3</v>
      </c>
      <c r="E12" s="8"/>
      <c r="F12" s="8">
        <f>(E4-B4)/E4</f>
        <v>0.31856738925541944</v>
      </c>
    </row>
    <row r="13" spans="1:6" ht="15" customHeight="1" x14ac:dyDescent="0.2">
      <c r="A13" s="4" t="s">
        <v>3</v>
      </c>
      <c r="B13" s="8">
        <f t="shared" ref="B13:D15" si="2">(C5-B5)/C5</f>
        <v>4.8387096774193547E-2</v>
      </c>
      <c r="C13" s="8">
        <f t="shared" si="2"/>
        <v>0.1388888888888889</v>
      </c>
      <c r="D13" s="8">
        <f t="shared" si="2"/>
        <v>2.7027027027027029E-2</v>
      </c>
      <c r="E13" s="8"/>
      <c r="F13" s="8">
        <f t="shared" ref="F13:F15" si="3">(E5-B5)/E5</f>
        <v>0.20270270270270271</v>
      </c>
    </row>
    <row r="14" spans="1:6" ht="15" customHeight="1" x14ac:dyDescent="0.2">
      <c r="A14" s="4" t="s">
        <v>4</v>
      </c>
      <c r="B14" s="8">
        <f t="shared" si="2"/>
        <v>4.716981132075472E-2</v>
      </c>
      <c r="C14" s="8">
        <f t="shared" si="2"/>
        <v>2.7522935779816515E-2</v>
      </c>
      <c r="D14" s="8">
        <f t="shared" si="2"/>
        <v>1.8018018018018018E-2</v>
      </c>
      <c r="E14" s="8"/>
      <c r="F14" s="8">
        <f t="shared" si="3"/>
        <v>9.0090090090090086E-2</v>
      </c>
    </row>
    <row r="15" spans="1:6" ht="15" customHeight="1" x14ac:dyDescent="0.2">
      <c r="A15" s="4" t="s">
        <v>5</v>
      </c>
      <c r="B15" s="8">
        <f t="shared" si="2"/>
        <v>3.4013605442176874E-2</v>
      </c>
      <c r="C15" s="8">
        <f t="shared" si="2"/>
        <v>6.7567567567567571E-3</v>
      </c>
      <c r="D15" s="8">
        <f t="shared" si="2"/>
        <v>-2.7777777777777776E-2</v>
      </c>
      <c r="E15" s="8"/>
      <c r="F15" s="8">
        <f t="shared" si="3"/>
        <v>1.3888888888888888E-2</v>
      </c>
    </row>
  </sheetData>
  <mergeCells count="3">
    <mergeCell ref="A1:F1"/>
    <mergeCell ref="A2:F2"/>
    <mergeCell ref="A10:F1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8"/>
  <sheetViews>
    <sheetView tabSelected="1" workbookViewId="0">
      <selection sqref="A1:E1"/>
    </sheetView>
  </sheetViews>
  <sheetFormatPr defaultRowHeight="12.75" x14ac:dyDescent="0.2"/>
  <cols>
    <col min="1" max="1" width="23.85546875" customWidth="1"/>
    <col min="2" max="5" width="14.5703125" customWidth="1"/>
  </cols>
  <sheetData>
    <row r="1" spans="1:6" ht="20.25" thickBot="1" x14ac:dyDescent="0.35">
      <c r="A1" s="12" t="s">
        <v>21</v>
      </c>
      <c r="B1" s="12"/>
      <c r="C1" s="12"/>
      <c r="D1" s="12"/>
      <c r="E1" s="12"/>
    </row>
    <row r="2" spans="1:6" ht="18.75" thickTop="1" thickBot="1" x14ac:dyDescent="0.35">
      <c r="A2" s="13" t="s">
        <v>11</v>
      </c>
      <c r="B2" s="13"/>
      <c r="C2" s="13"/>
      <c r="D2" s="13"/>
      <c r="E2" s="13"/>
    </row>
    <row r="3" spans="1:6" ht="13.5" thickTop="1" x14ac:dyDescent="0.2">
      <c r="B3" s="11" t="s">
        <v>7</v>
      </c>
    </row>
    <row r="4" spans="1:6" ht="30.75" thickBot="1" x14ac:dyDescent="0.3">
      <c r="A4" s="2"/>
      <c r="B4" s="10" t="s">
        <v>17</v>
      </c>
      <c r="C4" s="10" t="s">
        <v>18</v>
      </c>
      <c r="D4" s="10" t="s">
        <v>19</v>
      </c>
      <c r="E4" s="10" t="s">
        <v>20</v>
      </c>
    </row>
    <row r="5" spans="1:6" ht="15" customHeight="1" x14ac:dyDescent="0.2">
      <c r="A5" s="4" t="s">
        <v>2</v>
      </c>
      <c r="B5" s="9"/>
      <c r="C5" s="9"/>
      <c r="D5" s="9"/>
      <c r="E5" s="9"/>
      <c r="F5" s="8"/>
    </row>
    <row r="6" spans="1:6" ht="15" customHeight="1" x14ac:dyDescent="0.2">
      <c r="A6" s="4" t="s">
        <v>3</v>
      </c>
      <c r="B6" s="9"/>
      <c r="C6" s="9"/>
      <c r="D6" s="9"/>
      <c r="E6" s="9"/>
      <c r="F6" s="8"/>
    </row>
    <row r="7" spans="1:6" ht="15" customHeight="1" x14ac:dyDescent="0.2">
      <c r="A7" s="4" t="s">
        <v>4</v>
      </c>
      <c r="B7" s="9"/>
      <c r="C7" s="9"/>
      <c r="D7" s="9"/>
      <c r="E7" s="9"/>
      <c r="F7" s="8"/>
    </row>
    <row r="8" spans="1:6" ht="15" customHeight="1" x14ac:dyDescent="0.2">
      <c r="A8" s="4" t="s">
        <v>5</v>
      </c>
      <c r="B8" s="9"/>
      <c r="C8" s="9"/>
      <c r="D8" s="9"/>
      <c r="E8" s="9"/>
      <c r="F8" s="8"/>
    </row>
  </sheetData>
  <mergeCells count="2">
    <mergeCell ref="A1:E1"/>
    <mergeCell ref="A2:E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DE0FCC1170DD4EA9CF157E6E2FAC08" ma:contentTypeVersion="10" ma:contentTypeDescription="Create a new document." ma:contentTypeScope="" ma:versionID="7e8c1d07bc765572e9e74d76cdee5df1">
  <xsd:schema xmlns:xsd="http://www.w3.org/2001/XMLSchema" xmlns:xs="http://www.w3.org/2001/XMLSchema" xmlns:p="http://schemas.microsoft.com/office/2006/metadata/properties" xmlns:ns2="dc94d77e-d9c2-42fb-a8f5-494b1c2e3696" xmlns:ns3="bfe0bb63-4151-4360-a7b3-42e232e24132" targetNamespace="http://schemas.microsoft.com/office/2006/metadata/properties" ma:root="true" ma:fieldsID="8c6bb19a2d79273bda7e150191a69877" ns2:_="" ns3:_="">
    <xsd:import namespace="dc94d77e-d9c2-42fb-a8f5-494b1c2e3696"/>
    <xsd:import namespace="bfe0bb63-4151-4360-a7b3-42e232e241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Stage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4d77e-d9c2-42fb-a8f5-494b1c2e36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Stage" ma:index="15" nillable="true" ma:displayName="Stage" ma:format="Dropdown" ma:internalName="Stage">
      <xsd:simpleType>
        <xsd:restriction base="dms:Choice">
          <xsd:enumeration value="In progress"/>
          <xsd:enumeration value="Needs srcubbing"/>
          <xsd:enumeration value="Sent to Brandon to do"/>
          <xsd:enumeration value="Ready for OneNote"/>
          <xsd:enumeration value="Added to OneNote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e0bb63-4151-4360-a7b3-42e232e2413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ge xmlns="dc94d77e-d9c2-42fb-a8f5-494b1c2e3696" xsi:nil="true"/>
  </documentManagement>
</p:properties>
</file>

<file path=customXml/itemProps1.xml><?xml version="1.0" encoding="utf-8"?>
<ds:datastoreItem xmlns:ds="http://schemas.openxmlformats.org/officeDocument/2006/customXml" ds:itemID="{277CC137-E324-4179-9F6D-FEBE3A974F44}"/>
</file>

<file path=customXml/itemProps2.xml><?xml version="1.0" encoding="utf-8"?>
<ds:datastoreItem xmlns:ds="http://schemas.openxmlformats.org/officeDocument/2006/customXml" ds:itemID="{2E8142FF-161A-46BD-844D-E76831CEED8C}"/>
</file>

<file path=customXml/itemProps3.xml><?xml version="1.0" encoding="utf-8"?>
<ds:datastoreItem xmlns:ds="http://schemas.openxmlformats.org/officeDocument/2006/customXml" ds:itemID="{75EA87FC-60E8-431F-B661-0C6DFB595553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Sales </vt:lpstr>
      <vt:lpstr>Expenses</vt:lpstr>
      <vt:lpstr>Analysis</vt:lpstr>
      <vt:lpstr>Charter_Flights</vt:lpstr>
      <vt:lpstr>Charter_Flights_Exp</vt:lpstr>
      <vt:lpstr>Corporate_Contracts</vt:lpstr>
      <vt:lpstr>Corporate_Contracts_Exp</vt:lpstr>
      <vt:lpstr>Flight_School</vt:lpstr>
      <vt:lpstr>Flight_School_Exp</vt:lpstr>
      <vt:lpstr>Sky_Diving</vt:lpstr>
      <vt:lpstr>Sky_Diving_Exp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2016-01-19T10:42:14Z</dcterms:created>
  <dcterms:modified xsi:type="dcterms:W3CDTF">2018-04-19T04:31:05Z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0x010100E8DE0FCC1170DD4EA9CF157E6E2FAC08</vt:lpwstr>
  </property>
</Properties>
</file>