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K1\OneDrive - ina.ac.cr\Documentos\Caja de Herramientas\Herramienta_Inocuidad alimentaria\"/>
    </mc:Choice>
  </mc:AlternateContent>
  <bookViews>
    <workbookView xWindow="0" yWindow="0" windowWidth="28800" windowHeight="12030" tabRatio="734"/>
  </bookViews>
  <sheets>
    <sheet name="Cómo usar este documento" sheetId="26" r:id="rId1"/>
    <sheet name="Resumen e informe" sheetId="15" r:id="rId2"/>
    <sheet name="Lista de verificación" sheetId="13" r:id="rId3"/>
    <sheet name="Esquema de conformidad" sheetId="25" r:id="rId4"/>
    <sheet name="Exenciones" sheetId="24" r:id="rId5"/>
    <sheet name="Lookups" sheetId="14" state="hidden" r:id="rId6"/>
    <sheet name="Guía del usuario" sheetId="22" r:id="rId7"/>
    <sheet name="Descargo de responsabilidad" sheetId="23" r:id="rId8"/>
  </sheets>
  <externalReferences>
    <externalReference r:id="rId9"/>
  </externalReferences>
  <definedNames>
    <definedName name="_xlnm._FilterDatabase" localSheetId="2" hidden="1">'Lista de verificación'!$A$1:$I$149</definedName>
    <definedName name="_xlnm._FilterDatabase" localSheetId="5" hidden="1">[1]Sheet1!$A$1:$A$87</definedName>
    <definedName name="_xlnm.Print_Area" localSheetId="0">'Cómo usar este documento'!$A:$B</definedName>
    <definedName name="_xlnm.Print_Area" localSheetId="3">'Esquema de conformidad'!$B$1:$F$29</definedName>
    <definedName name="_xlnm.Print_Area" localSheetId="4">Exenciones!$A:$B</definedName>
    <definedName name="_xlnm.Print_Area" localSheetId="6">'Guía del usuario'!$A:$C</definedName>
    <definedName name="_xlnm.Print_Area" localSheetId="2">'Lista de verificación'!$A$1:$D$149</definedName>
    <definedName name="_xlnm.Print_Area" localSheetId="1">'Resumen e informe'!$A$1:$Q$77</definedName>
    <definedName name="BuyingCompanySettings">Lookups!$A$6</definedName>
    <definedName name="CategoryList">OFFSET(Lookups!$S$1,1,0,COUNTA(Lookups!$S:$S)-1,1)</definedName>
    <definedName name="ItemList">OFFSET(Lookups!$U$1,1,0,COUNTA(Lookups!$U:$U)-1,1)</definedName>
    <definedName name="SelectedLevel">Lookups!$C$4</definedName>
    <definedName name="SelectedLevelLetter">Lookups!$B$4</definedName>
    <definedName name="SelectedLevelNumber">Lookups!$A$4</definedName>
    <definedName name="SelectedUserType">Lookups!$C$2</definedName>
    <definedName name="ShowToClear">Lookups!$I$5</definedName>
    <definedName name="SubCategoryList">OFFSET(Lookups!$T$1,1,0,COUNTA(Lookups!$T:$T)-1,1)</definedName>
    <definedName name="_xlnm.Print_Titles" localSheetId="6">'Guía del usuario'!$1:$1</definedName>
    <definedName name="_xlnm.Print_Titles" localSheetId="2">'Lista de verificación'!$1:$1</definedName>
    <definedName name="UserPassMark">'Resumen e informe'!$I$44</definedName>
    <definedName name="UserTypeNumber">Lookups!$A$2</definedName>
    <definedName name="Z_09C5A0D5_3C03_4254_B8F5_62C9BCC73A03_.wvu.Cols" localSheetId="2" hidden="1">'Lista de verificación'!#REF!</definedName>
    <definedName name="Z_09C5A0D5_3C03_4254_B8F5_62C9BCC73A03_.wvu.PrintArea" localSheetId="2" hidden="1">'Lista de verificación'!$A$1:$D$149</definedName>
    <definedName name="Z_09C5A0D5_3C03_4254_B8F5_62C9BCC73A03_.wvu.Rows" localSheetId="2" hidden="1">'Lista de verificación'!#REF!</definedName>
    <definedName name="Z_A581CC47_A547_4DAD_B1A1_046F5455F96B_.wvu.Cols" localSheetId="2" hidden="1">'Lista de verificación'!#REF!</definedName>
    <definedName name="Z_A581CC47_A547_4DAD_B1A1_046F5455F96B_.wvu.PrintArea" localSheetId="2" hidden="1">'Lista de verificación'!$A$1:$D$149</definedName>
    <definedName name="Z_A581CC47_A547_4DAD_B1A1_046F5455F96B_.wvu.Rows" localSheetId="2" hidden="1">'Lista de verificación'!#REF!</definedName>
  </definedNames>
  <calcPr calcId="179017"/>
  <customWorkbookViews>
    <customWorkbookView name="LORCATA - Personal View" guid="{09C5A0D5-3C03-4254-B8F5-62C9BCC73A03}" mergeInterval="0" personalView="1" maximized="1" windowWidth="1276" windowHeight="597" activeSheetId="1"/>
    <customWorkbookView name="jessicaw - Affichage personnalisé" guid="{A581CC47-A547-4DAD-B1A1-046F5455F96B}" mergeInterval="0" personalView="1" maximized="1" xWindow="1" yWindow="1" windowWidth="1362" windowHeight="538" activeSheetId="4"/>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4" i="14" l="1"/>
  <c r="C10" i="14"/>
  <c r="C11" i="14"/>
  <c r="C12" i="14"/>
  <c r="C13" i="14"/>
  <c r="C14" i="14"/>
  <c r="C16" i="14"/>
  <c r="H4" i="13"/>
  <c r="F4" i="13"/>
  <c r="H5" i="13"/>
  <c r="F5" i="13"/>
  <c r="H6" i="13"/>
  <c r="H7" i="13"/>
  <c r="H8" i="13"/>
  <c r="H9" i="13"/>
  <c r="H11" i="13"/>
  <c r="H12" i="13"/>
  <c r="H13" i="13"/>
  <c r="H14" i="13"/>
  <c r="H18" i="13"/>
  <c r="H19" i="13"/>
  <c r="H21" i="13"/>
  <c r="H22" i="13"/>
  <c r="H23" i="13"/>
  <c r="H24" i="13"/>
  <c r="H26" i="13"/>
  <c r="H27" i="13"/>
  <c r="H29" i="13"/>
  <c r="H30" i="13"/>
  <c r="H32" i="13"/>
  <c r="H34" i="13"/>
  <c r="H35" i="13"/>
  <c r="H37" i="13"/>
  <c r="H38" i="13"/>
  <c r="H40" i="13"/>
  <c r="H42" i="13"/>
  <c r="H44" i="13"/>
  <c r="H45" i="13"/>
  <c r="H47" i="13"/>
  <c r="H48" i="13"/>
  <c r="H50" i="13"/>
  <c r="H51" i="13"/>
  <c r="H52" i="13"/>
  <c r="H53" i="13"/>
  <c r="H55" i="13"/>
  <c r="H56" i="13"/>
  <c r="H58" i="13"/>
  <c r="H59" i="13"/>
  <c r="H61" i="13"/>
  <c r="H62" i="13"/>
  <c r="H64" i="13"/>
  <c r="H66" i="13"/>
  <c r="H67" i="13"/>
  <c r="H70" i="13"/>
  <c r="H71" i="13"/>
  <c r="H72" i="13"/>
  <c r="H73" i="13"/>
  <c r="H74" i="13"/>
  <c r="H75" i="13"/>
  <c r="H77" i="13"/>
  <c r="H78" i="13"/>
  <c r="H79" i="13"/>
  <c r="H80" i="13"/>
  <c r="H81" i="13"/>
  <c r="H82" i="13"/>
  <c r="H84" i="13"/>
  <c r="H85" i="13"/>
  <c r="H86" i="13"/>
  <c r="H88" i="13"/>
  <c r="H90" i="13"/>
  <c r="H91" i="13"/>
  <c r="H92" i="13"/>
  <c r="H93" i="13"/>
  <c r="H95" i="13"/>
  <c r="H96" i="13"/>
  <c r="H98" i="13"/>
  <c r="H99" i="13"/>
  <c r="H100" i="13"/>
  <c r="H101" i="13"/>
  <c r="H103" i="13"/>
  <c r="H104" i="13"/>
  <c r="H106" i="13"/>
  <c r="H107" i="13"/>
  <c r="H108" i="13"/>
  <c r="H110" i="13"/>
  <c r="H111" i="13"/>
  <c r="H112" i="13"/>
  <c r="H114" i="13"/>
  <c r="H115" i="13"/>
  <c r="H116" i="13"/>
  <c r="H117" i="13"/>
  <c r="H118" i="13"/>
  <c r="H121" i="13"/>
  <c r="H122" i="13"/>
  <c r="H123" i="13"/>
  <c r="H124" i="13"/>
  <c r="H125" i="13"/>
  <c r="H126" i="13"/>
  <c r="H128" i="13"/>
  <c r="H129" i="13"/>
  <c r="H130" i="13"/>
  <c r="H131" i="13"/>
  <c r="H132" i="13"/>
  <c r="H134" i="13"/>
  <c r="H135" i="13"/>
  <c r="H136" i="13"/>
  <c r="H137" i="13"/>
  <c r="H138" i="13"/>
  <c r="H139" i="13"/>
  <c r="H140" i="13"/>
  <c r="H141" i="13"/>
  <c r="H142" i="13"/>
  <c r="H143" i="13"/>
  <c r="H144" i="13"/>
  <c r="H145" i="13"/>
  <c r="H147" i="13"/>
  <c r="H148" i="13"/>
  <c r="H149" i="13"/>
  <c r="F2" i="13"/>
  <c r="F3"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C17" i="14"/>
  <c r="C18" i="14"/>
  <c r="C19" i="14"/>
  <c r="N19" i="14"/>
  <c r="G48" i="15"/>
  <c r="E4" i="13"/>
  <c r="E101" i="13"/>
  <c r="E103" i="13"/>
  <c r="E104" i="13"/>
  <c r="E108" i="13"/>
  <c r="E107" i="13"/>
  <c r="E106" i="13"/>
  <c r="E110" i="13"/>
  <c r="E111" i="13"/>
  <c r="E112" i="13"/>
  <c r="E114" i="13"/>
  <c r="E115" i="13"/>
  <c r="E116" i="13"/>
  <c r="E117" i="13"/>
  <c r="E118" i="13"/>
  <c r="E121" i="13"/>
  <c r="E122" i="13"/>
  <c r="E123" i="13"/>
  <c r="E124" i="13"/>
  <c r="E125" i="13"/>
  <c r="E126" i="13"/>
  <c r="E128" i="13"/>
  <c r="E129" i="13"/>
  <c r="E130" i="13"/>
  <c r="E131" i="13"/>
  <c r="E132" i="13"/>
  <c r="E136" i="13"/>
  <c r="E135" i="13"/>
  <c r="E134" i="13"/>
  <c r="E137" i="13"/>
  <c r="E138" i="13"/>
  <c r="E139" i="13"/>
  <c r="E140" i="13"/>
  <c r="E141" i="13"/>
  <c r="E142" i="13"/>
  <c r="E143" i="13"/>
  <c r="E144" i="13"/>
  <c r="E145" i="13"/>
  <c r="E147" i="13"/>
  <c r="E148" i="13"/>
  <c r="E149" i="13"/>
  <c r="E52" i="13"/>
  <c r="E51" i="13"/>
  <c r="E50" i="13"/>
  <c r="E48" i="13"/>
  <c r="E47" i="13"/>
  <c r="E45" i="13"/>
  <c r="E44" i="13"/>
  <c r="E42" i="13"/>
  <c r="E40" i="13"/>
  <c r="E38" i="13"/>
  <c r="E37" i="13"/>
  <c r="E35" i="13"/>
  <c r="E34" i="13"/>
  <c r="E32" i="13"/>
  <c r="E30" i="13"/>
  <c r="E29" i="13"/>
  <c r="E27" i="13"/>
  <c r="E26" i="13"/>
  <c r="E24" i="13"/>
  <c r="E23" i="13"/>
  <c r="E22" i="13"/>
  <c r="E21" i="13"/>
  <c r="E19" i="13"/>
  <c r="E18" i="13"/>
  <c r="E16" i="13"/>
  <c r="E14" i="13"/>
  <c r="E13" i="13"/>
  <c r="E12" i="13"/>
  <c r="E11" i="13"/>
  <c r="E9" i="13"/>
  <c r="E8" i="13"/>
  <c r="E7" i="13"/>
  <c r="E6" i="13"/>
  <c r="E5" i="13"/>
  <c r="E2" i="25"/>
  <c r="I2" i="14"/>
  <c r="N18" i="14"/>
  <c r="I34" i="15"/>
  <c r="K55" i="15"/>
  <c r="K54" i="15"/>
  <c r="K53" i="15"/>
  <c r="L10" i="14"/>
  <c r="L11" i="14"/>
  <c r="L12" i="14"/>
  <c r="L13" i="14"/>
  <c r="L14" i="14"/>
  <c r="L16" i="14"/>
  <c r="G4" i="13"/>
  <c r="G5" i="13"/>
  <c r="G6" i="13"/>
  <c r="G7" i="13"/>
  <c r="G8" i="13"/>
  <c r="G9" i="13"/>
  <c r="G11" i="13"/>
  <c r="G12" i="13"/>
  <c r="G13" i="13"/>
  <c r="G14" i="13"/>
  <c r="G16" i="13"/>
  <c r="G18" i="13"/>
  <c r="G19" i="13"/>
  <c r="G21" i="13"/>
  <c r="G22" i="13"/>
  <c r="G23" i="13"/>
  <c r="G24" i="13"/>
  <c r="G26" i="13"/>
  <c r="G27" i="13"/>
  <c r="G29" i="13"/>
  <c r="G30" i="13"/>
  <c r="G32" i="13"/>
  <c r="G34" i="13"/>
  <c r="G35" i="13"/>
  <c r="G37" i="13"/>
  <c r="G38" i="13"/>
  <c r="G40" i="13"/>
  <c r="G42" i="13"/>
  <c r="G44" i="13"/>
  <c r="G45" i="13"/>
  <c r="G47" i="13"/>
  <c r="G48" i="13"/>
  <c r="G50" i="13"/>
  <c r="G51" i="13"/>
  <c r="G52" i="13"/>
  <c r="G53" i="13"/>
  <c r="G55" i="13"/>
  <c r="G56" i="13"/>
  <c r="G58" i="13"/>
  <c r="G59" i="13"/>
  <c r="G61" i="13"/>
  <c r="G62" i="13"/>
  <c r="G64" i="13"/>
  <c r="G66" i="13"/>
  <c r="G67" i="13"/>
  <c r="G70" i="13"/>
  <c r="G71" i="13"/>
  <c r="G72" i="13"/>
  <c r="G73" i="13"/>
  <c r="G74" i="13"/>
  <c r="G75" i="13"/>
  <c r="G77" i="13"/>
  <c r="G78" i="13"/>
  <c r="G79" i="13"/>
  <c r="G80" i="13"/>
  <c r="G81" i="13"/>
  <c r="G82" i="13"/>
  <c r="G84" i="13"/>
  <c r="G85" i="13"/>
  <c r="G86" i="13"/>
  <c r="G88" i="13"/>
  <c r="G90" i="13"/>
  <c r="G91" i="13"/>
  <c r="G92" i="13"/>
  <c r="G93" i="13"/>
  <c r="G95" i="13"/>
  <c r="G96" i="13"/>
  <c r="G98" i="13"/>
  <c r="G99" i="13"/>
  <c r="G100" i="13"/>
  <c r="G101" i="13"/>
  <c r="G103" i="13"/>
  <c r="G104" i="13"/>
  <c r="G106" i="13"/>
  <c r="G107" i="13"/>
  <c r="G108" i="13"/>
  <c r="G110" i="13"/>
  <c r="G111" i="13"/>
  <c r="G112" i="13"/>
  <c r="G114" i="13"/>
  <c r="G115" i="13"/>
  <c r="G116" i="13"/>
  <c r="G117" i="13"/>
  <c r="G118" i="13"/>
  <c r="G121" i="13"/>
  <c r="G122" i="13"/>
  <c r="G123" i="13"/>
  <c r="G124" i="13"/>
  <c r="G125" i="13"/>
  <c r="G126" i="13"/>
  <c r="G128" i="13"/>
  <c r="G129" i="13"/>
  <c r="G130" i="13"/>
  <c r="G131" i="13"/>
  <c r="G132" i="13"/>
  <c r="G134" i="13"/>
  <c r="G135" i="13"/>
  <c r="G136" i="13"/>
  <c r="G137" i="13"/>
  <c r="G138" i="13"/>
  <c r="G139" i="13"/>
  <c r="G140" i="13"/>
  <c r="G141" i="13"/>
  <c r="G142" i="13"/>
  <c r="G143" i="13"/>
  <c r="G144" i="13"/>
  <c r="G145" i="13"/>
  <c r="G147" i="13"/>
  <c r="G148" i="13"/>
  <c r="G149" i="13"/>
  <c r="L17" i="14"/>
  <c r="L18" i="14"/>
  <c r="L19" i="14"/>
  <c r="K10" i="14"/>
  <c r="K11" i="14"/>
  <c r="K12" i="14"/>
  <c r="K13" i="14"/>
  <c r="K14" i="14"/>
  <c r="K16" i="14"/>
  <c r="K17" i="14"/>
  <c r="K18" i="14"/>
  <c r="K19" i="14"/>
  <c r="J10" i="14"/>
  <c r="J11" i="14"/>
  <c r="J12" i="14"/>
  <c r="J13" i="14"/>
  <c r="J14" i="14"/>
  <c r="J16" i="14"/>
  <c r="J17" i="14"/>
  <c r="J18" i="14"/>
  <c r="J19" i="14"/>
  <c r="G10" i="14"/>
  <c r="G11" i="14"/>
  <c r="G12" i="14"/>
  <c r="G13" i="14"/>
  <c r="G14" i="14"/>
  <c r="G16" i="14"/>
  <c r="G17" i="14"/>
  <c r="G18" i="14"/>
  <c r="G19" i="14"/>
  <c r="F10" i="14"/>
  <c r="F11" i="14"/>
  <c r="F12" i="14"/>
  <c r="F13" i="14"/>
  <c r="F14" i="14"/>
  <c r="F16" i="14"/>
  <c r="F17" i="14"/>
  <c r="F18" i="14"/>
  <c r="F19" i="14"/>
  <c r="E10" i="14"/>
  <c r="E11" i="14"/>
  <c r="E12" i="14"/>
  <c r="E13" i="14"/>
  <c r="E14" i="14"/>
  <c r="E16" i="14"/>
  <c r="E17" i="14"/>
  <c r="E18" i="14"/>
  <c r="E19" i="14"/>
  <c r="B10" i="14"/>
  <c r="B11" i="14"/>
  <c r="B12" i="14"/>
  <c r="B13" i="14"/>
  <c r="B14" i="14"/>
  <c r="B16" i="14"/>
  <c r="B17" i="14"/>
  <c r="B18" i="14"/>
  <c r="B19" i="14"/>
  <c r="C6" i="14"/>
  <c r="C4" i="14"/>
  <c r="C2" i="14"/>
  <c r="F5" i="25"/>
  <c r="E3" i="13"/>
  <c r="E10" i="13"/>
  <c r="E15" i="13"/>
  <c r="E17" i="13"/>
  <c r="E20" i="13"/>
  <c r="E25" i="13"/>
  <c r="E28" i="13"/>
  <c r="E31" i="13"/>
  <c r="E33" i="13"/>
  <c r="E36" i="13"/>
  <c r="E39" i="13"/>
  <c r="E41" i="13"/>
  <c r="E43" i="13"/>
  <c r="E46" i="13"/>
  <c r="E49" i="13"/>
  <c r="E54" i="13"/>
  <c r="E57" i="13"/>
  <c r="E60" i="13"/>
  <c r="E63" i="13"/>
  <c r="E65" i="13"/>
  <c r="E68" i="13"/>
  <c r="E69" i="13"/>
  <c r="E76" i="13"/>
  <c r="E83" i="13"/>
  <c r="E87" i="13"/>
  <c r="E89" i="13"/>
  <c r="E94" i="13"/>
  <c r="E97" i="13"/>
  <c r="E102" i="13"/>
  <c r="E105" i="13"/>
  <c r="E109" i="13"/>
  <c r="E113" i="13"/>
  <c r="E119" i="13"/>
  <c r="E120" i="13"/>
  <c r="E127" i="13"/>
  <c r="E133" i="13"/>
  <c r="E146" i="13"/>
  <c r="E2" i="13"/>
  <c r="H44" i="15"/>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6" i="24"/>
  <c r="B5" i="24"/>
  <c r="B4" i="24"/>
  <c r="B3" i="24"/>
  <c r="B2" i="24"/>
  <c r="F14" i="25"/>
  <c r="F13" i="25"/>
  <c r="F12" i="25"/>
  <c r="F11" i="25"/>
  <c r="F10" i="25"/>
  <c r="F9" i="25"/>
  <c r="F8" i="25"/>
  <c r="F7" i="25"/>
  <c r="F6" i="25"/>
  <c r="F4" i="25"/>
  <c r="C17" i="25"/>
  <c r="C12" i="25"/>
  <c r="C11" i="25"/>
  <c r="C10" i="25"/>
  <c r="C9" i="25"/>
  <c r="C8" i="25"/>
  <c r="C7" i="25"/>
  <c r="C6" i="25"/>
  <c r="C5" i="25"/>
  <c r="C4" i="25"/>
  <c r="J146" i="13"/>
  <c r="J140" i="13"/>
  <c r="J133" i="13"/>
  <c r="J127" i="13"/>
  <c r="J124" i="13"/>
  <c r="J120" i="13"/>
  <c r="J119" i="13"/>
  <c r="J113" i="13"/>
  <c r="J109" i="13"/>
  <c r="J105" i="13"/>
  <c r="J102" i="13"/>
  <c r="J97" i="13"/>
  <c r="J94" i="13"/>
  <c r="J89" i="13"/>
  <c r="J87" i="13"/>
  <c r="J83" i="13"/>
  <c r="J76" i="13"/>
  <c r="J69" i="13"/>
  <c r="J68" i="13"/>
  <c r="J65" i="13"/>
  <c r="J63" i="13"/>
  <c r="J60" i="13"/>
  <c r="J57" i="13"/>
  <c r="J54" i="13"/>
  <c r="J49" i="13"/>
  <c r="J46" i="13"/>
  <c r="J43" i="13"/>
  <c r="J41" i="13"/>
  <c r="J39" i="13"/>
  <c r="J36" i="13"/>
  <c r="J33" i="13"/>
  <c r="J31" i="13"/>
  <c r="J28" i="13"/>
  <c r="J25" i="13"/>
  <c r="J20" i="13"/>
  <c r="J17" i="13"/>
  <c r="J15" i="13"/>
  <c r="J12" i="13"/>
  <c r="J10" i="13"/>
  <c r="J3" i="13"/>
  <c r="J2" i="13"/>
  <c r="N14" i="14"/>
  <c r="B1" i="25"/>
  <c r="E27" i="25"/>
  <c r="E16" i="25"/>
  <c r="E3" i="25"/>
  <c r="B27" i="25"/>
  <c r="B16" i="25"/>
  <c r="B3" i="25"/>
  <c r="A25" i="14"/>
  <c r="A24" i="14"/>
  <c r="A23" i="14"/>
  <c r="Q14" i="14"/>
  <c r="P14" i="14"/>
  <c r="O14" i="14"/>
  <c r="N6" i="14"/>
  <c r="Q17" i="14"/>
  <c r="J4" i="13"/>
  <c r="J6" i="13"/>
  <c r="J14" i="13"/>
  <c r="J18" i="13"/>
  <c r="J22" i="13"/>
  <c r="J26" i="13"/>
  <c r="J30" i="13"/>
  <c r="J34" i="13"/>
  <c r="J38" i="13"/>
  <c r="J42" i="13"/>
  <c r="J50" i="13"/>
  <c r="J58" i="13"/>
  <c r="J62" i="13"/>
  <c r="J66" i="13"/>
  <c r="J70" i="13"/>
  <c r="J74" i="13"/>
  <c r="J78" i="13"/>
  <c r="J82" i="13"/>
  <c r="J86" i="13"/>
  <c r="J90" i="13"/>
  <c r="J98" i="13"/>
  <c r="J106" i="13"/>
  <c r="J110" i="13"/>
  <c r="J114" i="13"/>
  <c r="J118" i="13"/>
  <c r="J122" i="13"/>
  <c r="J126" i="13"/>
  <c r="J130" i="13"/>
  <c r="J134" i="13"/>
  <c r="J138" i="13"/>
  <c r="J142" i="13"/>
  <c r="J7" i="13"/>
  <c r="J11" i="13"/>
  <c r="J19" i="13"/>
  <c r="J23" i="13"/>
  <c r="J27" i="13"/>
  <c r="J35" i="13"/>
  <c r="J47" i="13"/>
  <c r="J51" i="13"/>
  <c r="J55" i="13"/>
  <c r="J59" i="13"/>
  <c r="J67" i="13"/>
  <c r="J71" i="13"/>
  <c r="J75" i="13"/>
  <c r="J79" i="13"/>
  <c r="J91" i="13"/>
  <c r="J95" i="13"/>
  <c r="J99" i="13"/>
  <c r="J103" i="13"/>
  <c r="J107" i="13"/>
  <c r="J111" i="13"/>
  <c r="J115" i="13"/>
  <c r="J123" i="13"/>
  <c r="J131" i="13"/>
  <c r="J135" i="13"/>
  <c r="J139" i="13"/>
  <c r="J143" i="13"/>
  <c r="J147" i="13"/>
  <c r="J8" i="13"/>
  <c r="J16" i="13"/>
  <c r="J24" i="13"/>
  <c r="J32" i="13"/>
  <c r="J40" i="13"/>
  <c r="J44" i="13"/>
  <c r="J48" i="13"/>
  <c r="J56" i="13"/>
  <c r="J64" i="13"/>
  <c r="J72" i="13"/>
  <c r="J80" i="13"/>
  <c r="J84" i="13"/>
  <c r="J88" i="13"/>
  <c r="J92" i="13"/>
  <c r="J96" i="13"/>
  <c r="J100" i="13"/>
  <c r="J104" i="13"/>
  <c r="J108" i="13"/>
  <c r="J112" i="13"/>
  <c r="J116" i="13"/>
  <c r="J128" i="13"/>
  <c r="J132" i="13"/>
  <c r="J136" i="13"/>
  <c r="J144" i="13"/>
  <c r="J148" i="13"/>
  <c r="J5" i="13"/>
  <c r="J9" i="13"/>
  <c r="J13" i="13"/>
  <c r="J21" i="13"/>
  <c r="J29" i="13"/>
  <c r="J37" i="13"/>
  <c r="J45" i="13"/>
  <c r="J53" i="13"/>
  <c r="J61" i="13"/>
  <c r="J73" i="13"/>
  <c r="J77" i="13"/>
  <c r="J81" i="13"/>
  <c r="J85" i="13"/>
  <c r="J93" i="13"/>
  <c r="J101" i="13"/>
  <c r="J117" i="13"/>
  <c r="J121" i="13"/>
  <c r="J125" i="13"/>
  <c r="J129" i="13"/>
  <c r="J137" i="13"/>
  <c r="J141" i="13"/>
  <c r="J145" i="13"/>
  <c r="J149" i="13"/>
  <c r="O20" i="14"/>
  <c r="N9" i="14"/>
  <c r="P20" i="14"/>
  <c r="Q20" i="14"/>
  <c r="N15" i="14"/>
  <c r="F17" i="25"/>
  <c r="C28" i="25"/>
  <c r="C22" i="25"/>
  <c r="C18" i="25"/>
  <c r="C20" i="25"/>
  <c r="C29" i="25"/>
  <c r="C19" i="25"/>
  <c r="F29" i="25"/>
  <c r="C25" i="25"/>
  <c r="C21" i="25"/>
  <c r="F28" i="25"/>
  <c r="C24" i="25"/>
  <c r="F18" i="25"/>
  <c r="C23" i="25"/>
  <c r="E25" i="14"/>
  <c r="F23" i="14"/>
  <c r="K23" i="14"/>
  <c r="L25" i="14"/>
  <c r="K24" i="14"/>
  <c r="E23" i="14"/>
  <c r="G24" i="14"/>
  <c r="K25" i="14"/>
  <c r="F25" i="14"/>
  <c r="G23" i="14"/>
  <c r="L24" i="14"/>
  <c r="O11" i="14"/>
  <c r="O12" i="14"/>
  <c r="F24" i="14"/>
  <c r="G25" i="14"/>
  <c r="P17" i="14"/>
  <c r="O13" i="14"/>
  <c r="N17" i="14"/>
  <c r="N13" i="14"/>
  <c r="N11" i="14"/>
  <c r="N12" i="14"/>
  <c r="O10" i="14"/>
  <c r="L23" i="14"/>
  <c r="N10" i="14"/>
  <c r="Q10" i="14"/>
  <c r="P10" i="14"/>
  <c r="P11" i="14"/>
  <c r="D27" i="25"/>
  <c r="D16" i="25"/>
  <c r="D15" i="25"/>
  <c r="Q13" i="14"/>
  <c r="P13" i="14"/>
  <c r="O17" i="14"/>
  <c r="P6" i="14"/>
  <c r="J52" i="13"/>
  <c r="L5" i="25"/>
  <c r="Q12" i="14"/>
  <c r="I10" i="25"/>
  <c r="J23" i="14"/>
  <c r="B20" i="14"/>
  <c r="J25" i="14"/>
  <c r="J24" i="14"/>
  <c r="C20" i="14"/>
  <c r="N20" i="14"/>
  <c r="E24" i="14"/>
  <c r="Q11" i="14"/>
  <c r="P12" i="14"/>
  <c r="H28" i="25"/>
  <c r="J12" i="25"/>
  <c r="H23" i="25"/>
  <c r="L28" i="25"/>
  <c r="I7" i="25"/>
  <c r="G6" i="25"/>
  <c r="J24" i="25"/>
  <c r="J9" i="25"/>
  <c r="K7" i="25"/>
  <c r="N7" i="25"/>
  <c r="L12" i="25"/>
  <c r="L17" i="25"/>
  <c r="G17" i="25"/>
  <c r="M17" i="25"/>
  <c r="N9" i="25"/>
  <c r="O7" i="25"/>
  <c r="K11" i="25"/>
  <c r="H24" i="25"/>
  <c r="H25" i="25"/>
  <c r="K17" i="25"/>
  <c r="J11" i="25"/>
  <c r="G9" i="25"/>
  <c r="O11" i="25"/>
  <c r="I8" i="25"/>
  <c r="G28" i="25"/>
  <c r="N8" i="25"/>
  <c r="H11" i="25"/>
  <c r="H12" i="25"/>
  <c r="L6" i="25"/>
  <c r="M14" i="25"/>
  <c r="G20" i="25"/>
  <c r="P16" i="14"/>
  <c r="P18" i="14"/>
  <c r="P19" i="14"/>
  <c r="G25" i="25"/>
  <c r="H22" i="25"/>
  <c r="G8" i="25"/>
  <c r="K6" i="25"/>
  <c r="O6" i="25"/>
  <c r="K25" i="25"/>
  <c r="G10" i="25"/>
  <c r="M11" i="25"/>
  <c r="M13" i="25"/>
  <c r="I5" i="25"/>
  <c r="J8" i="25"/>
  <c r="P17" i="25"/>
  <c r="I19" i="25"/>
  <c r="H5" i="25"/>
  <c r="O10" i="25"/>
  <c r="G4" i="25"/>
  <c r="K8" i="25"/>
  <c r="N17" i="25"/>
  <c r="M4" i="25"/>
  <c r="J22" i="25"/>
  <c r="G24" i="25"/>
  <c r="L8" i="25"/>
  <c r="M29" i="25"/>
  <c r="P18" i="25"/>
  <c r="O29" i="25"/>
  <c r="L18" i="25"/>
  <c r="G19" i="25"/>
  <c r="J18" i="25"/>
  <c r="N28" i="25"/>
  <c r="I9" i="25"/>
  <c r="O13" i="25"/>
  <c r="K5" i="25"/>
  <c r="P8" i="25"/>
  <c r="I12" i="25"/>
  <c r="N14" i="25"/>
  <c r="K22" i="25"/>
  <c r="O9" i="25"/>
  <c r="I24" i="25"/>
  <c r="I18" i="25"/>
  <c r="K20" i="25"/>
  <c r="P29" i="25"/>
  <c r="J17" i="25"/>
  <c r="J25" i="25"/>
  <c r="J23" i="25"/>
  <c r="N6" i="25"/>
  <c r="M7" i="25"/>
  <c r="P10" i="25"/>
  <c r="I23" i="25"/>
  <c r="H8" i="25"/>
  <c r="A8" i="25"/>
  <c r="K19" i="25"/>
  <c r="G5" i="25"/>
  <c r="H4" i="25"/>
  <c r="L13" i="25"/>
  <c r="L7" i="25"/>
  <c r="N12" i="25"/>
  <c r="K24" i="25"/>
  <c r="K12" i="25"/>
  <c r="G22" i="25"/>
  <c r="P9" i="25"/>
  <c r="K21" i="25"/>
  <c r="M28" i="25"/>
  <c r="H17" i="25"/>
  <c r="N13" i="25"/>
  <c r="L10" i="25"/>
  <c r="J29" i="25"/>
  <c r="M18" i="25"/>
  <c r="L4" i="25"/>
  <c r="L14" i="25"/>
  <c r="H9" i="25"/>
  <c r="G11" i="25"/>
  <c r="K29" i="25"/>
  <c r="N29" i="25"/>
  <c r="J21" i="25"/>
  <c r="M6" i="25"/>
  <c r="K10" i="25"/>
  <c r="N18" i="25"/>
  <c r="O5" i="25"/>
  <c r="K28" i="25"/>
  <c r="P11" i="25"/>
  <c r="H7" i="25"/>
  <c r="P13" i="25"/>
  <c r="O8" i="25"/>
  <c r="P14" i="25"/>
  <c r="I11" i="25"/>
  <c r="I20" i="25"/>
  <c r="J6" i="25"/>
  <c r="P6" i="25"/>
  <c r="O17" i="25"/>
  <c r="D17" i="25"/>
  <c r="P4" i="25"/>
  <c r="H18" i="25"/>
  <c r="N5" i="25"/>
  <c r="I22" i="25"/>
  <c r="H29" i="25"/>
  <c r="L29" i="25"/>
  <c r="J4" i="25"/>
  <c r="I25" i="25"/>
  <c r="G12" i="25"/>
  <c r="A12" i="25"/>
  <c r="L9" i="25"/>
  <c r="G18" i="25"/>
  <c r="I6" i="25"/>
  <c r="J28" i="25"/>
  <c r="G7" i="25"/>
  <c r="I4" i="25"/>
  <c r="M12" i="25"/>
  <c r="I21" i="25"/>
  <c r="M5" i="25"/>
  <c r="I28" i="25"/>
  <c r="H19" i="25"/>
  <c r="H20" i="25"/>
  <c r="O28" i="25"/>
  <c r="J5" i="25"/>
  <c r="I17" i="25"/>
  <c r="K18" i="25"/>
  <c r="K4" i="25"/>
  <c r="J20" i="25"/>
  <c r="M8" i="25"/>
  <c r="L11" i="25"/>
  <c r="P5" i="25"/>
  <c r="K23" i="25"/>
  <c r="H10" i="25"/>
  <c r="G29" i="25"/>
  <c r="N4" i="25"/>
  <c r="O18" i="25"/>
  <c r="G21" i="25"/>
  <c r="J7" i="25"/>
  <c r="A7" i="25"/>
  <c r="O12" i="25"/>
  <c r="M9" i="25"/>
  <c r="H21" i="25"/>
  <c r="P12" i="25"/>
  <c r="O4" i="25"/>
  <c r="D4" i="25"/>
  <c r="N10" i="25"/>
  <c r="K9" i="25"/>
  <c r="A9" i="25"/>
  <c r="G23" i="25"/>
  <c r="I29" i="25"/>
  <c r="N11" i="25"/>
  <c r="D11" i="25"/>
  <c r="M10" i="25"/>
  <c r="J19" i="25"/>
  <c r="A19" i="25"/>
  <c r="P7" i="25"/>
  <c r="D7" i="25"/>
  <c r="P28" i="25"/>
  <c r="D28" i="25"/>
  <c r="J10" i="25"/>
  <c r="A10" i="25"/>
  <c r="H6" i="25"/>
  <c r="O14" i="25"/>
  <c r="D14" i="25"/>
  <c r="O16" i="14"/>
  <c r="D29" i="25"/>
  <c r="D18" i="25"/>
  <c r="D9" i="25"/>
  <c r="Q16" i="14"/>
  <c r="A11" i="25"/>
  <c r="A22" i="25"/>
  <c r="N16" i="14"/>
  <c r="A20" i="25"/>
  <c r="D6" i="25"/>
  <c r="A4" i="25"/>
  <c r="A28" i="25"/>
  <c r="A5" i="25"/>
  <c r="A17" i="25"/>
  <c r="D5" i="25"/>
  <c r="A24" i="25"/>
  <c r="A29" i="25"/>
  <c r="A21" i="25"/>
  <c r="D8" i="25"/>
  <c r="A25" i="25"/>
  <c r="D10" i="25"/>
  <c r="A18" i="25"/>
  <c r="D12" i="25"/>
  <c r="A6" i="25"/>
  <c r="D13" i="25"/>
  <c r="A23" i="25"/>
  <c r="O18" i="14"/>
  <c r="O19" i="14"/>
  <c r="Q18" i="14"/>
  <c r="Q19" i="14"/>
  <c r="N43" i="15"/>
  <c r="N25" i="14"/>
  <c r="N24" i="14"/>
  <c r="O25" i="14"/>
  <c r="I56" i="15"/>
  <c r="I53" i="15"/>
  <c r="P25" i="14"/>
  <c r="I55" i="15"/>
  <c r="P24" i="14"/>
  <c r="N23" i="14"/>
  <c r="O23" i="14"/>
  <c r="I54" i="15"/>
  <c r="O24" i="14"/>
  <c r="P23" i="14"/>
</calcChain>
</file>

<file path=xl/comments1.xml><?xml version="1.0" encoding="utf-8"?>
<comments xmlns="http://schemas.openxmlformats.org/spreadsheetml/2006/main">
  <authors>
    <author>Peter</author>
    <author>BOULAIS Christophe</author>
    <author>Peter Clayton</author>
  </authors>
  <commentList>
    <comment ref="D4" authorId="0" shapeId="0">
      <text>
        <r>
          <rPr>
            <sz val="9"/>
            <color indexed="81"/>
            <rFont val="Tahoma"/>
            <family val="2"/>
          </rPr>
          <t>El nombre de la empresa que va a ser evaluada.</t>
        </r>
      </text>
    </comment>
    <comment ref="M4" authorId="0" shapeId="0">
      <text>
        <r>
          <rPr>
            <sz val="9"/>
            <color indexed="81"/>
            <rFont val="Tahoma"/>
            <family val="2"/>
          </rPr>
          <t>El nombre de la persona que haya realizado realmente la evaluación.</t>
        </r>
      </text>
    </comment>
    <comment ref="D6" authorId="0" shapeId="0">
      <text>
        <r>
          <rPr>
            <sz val="9"/>
            <color indexed="81"/>
            <rFont val="Tahoma"/>
            <family val="2"/>
          </rPr>
          <t xml:space="preserve">La categoría de producción alimentaria. Se extraen del Documento de Orientación de la GFSI, versión 6. Hay una provisión para más de una categoría para empresas, en caso de ser necesario.
</t>
        </r>
        <r>
          <rPr>
            <b/>
            <sz val="9"/>
            <color indexed="81"/>
            <rFont val="Tahoma"/>
            <family val="2"/>
          </rPr>
          <t>C Manipulación previa al proceso de productos de origen animal</t>
        </r>
        <r>
          <rPr>
            <sz val="9"/>
            <color indexed="81"/>
            <rFont val="Tahoma"/>
            <family val="2"/>
          </rPr>
          <t xml:space="preserve"> (destripe, fileteado, congelación de pescado; almacenamiento de presas)
</t>
        </r>
        <r>
          <rPr>
            <b/>
            <sz val="9"/>
            <color indexed="81"/>
            <rFont val="Tahoma"/>
            <family val="2"/>
          </rPr>
          <t>D Manipulación previa al proceso de vegetales, frutos secos y cereales</t>
        </r>
        <r>
          <rPr>
            <sz val="9"/>
            <color indexed="81"/>
            <rFont val="Tahoma"/>
            <family val="2"/>
          </rPr>
          <t xml:space="preserve">(secado de cereales, calificación de frutas y verduras; almacenamiento, limpieza, lavado, aclarado, reducción, clasificación, calibrado, rebaje, empacado, refrigeración, hidro-refrigeración, encerado, rociado, envasado, re-envasado, separación, almacenamiento, carga y/o cualquier otra actividad de manipulación que no transforme de forma significativa el producto de la forma original en la que se recolectó)
</t>
        </r>
        <r>
          <rPr>
            <b/>
            <sz val="9"/>
            <color indexed="81"/>
            <rFont val="Tahoma"/>
            <family val="2"/>
          </rPr>
          <t>EI Procesamiento de productos de origen animal perecederos</t>
        </r>
        <r>
          <rPr>
            <sz val="9"/>
            <color indexed="81"/>
            <rFont val="Tahoma"/>
            <family val="2"/>
          </rPr>
          <t xml:space="preserve"> (producción de productos de origen animal, incluyendo pescados y mariscos: carne, huevos, productos lácteos y productos derivados de la pesca; matanza, corte, lavado, recortes, clasificación, curado, fermentación, ahumado, refrigerado, envasado en una atmósfera modificada, envasados)
</t>
        </r>
        <r>
          <rPr>
            <b/>
            <sz val="9"/>
            <color indexed="81"/>
            <rFont val="Tahoma"/>
            <family val="2"/>
          </rPr>
          <t>EII Procesamiento de productos de origen vegetal perecederos</t>
        </r>
        <r>
          <rPr>
            <sz val="9"/>
            <color indexed="81"/>
            <rFont val="Tahoma"/>
            <family val="2"/>
          </rPr>
          <t xml:space="preserve"> (producción de productos vegetales [incluyendo cereales, frutos secos y legumbres]; lavado, rebanado, troceado, corte, corte en tiras, pelado, clasificación, pasteurización, cocido, refrigerado, exprimido, prensado, congelado, envasado en atmósfera modificada, envasado al vacío o cualquier otra actividad que transforme de manera significativa el producto a partir de su estado integral)
</t>
        </r>
        <r>
          <rPr>
            <b/>
            <sz val="9"/>
            <color indexed="81"/>
            <rFont val="Tahoma"/>
            <family val="2"/>
          </rPr>
          <t>EIII Procesamiento de productos de origen animal y vegetal perecederos</t>
        </r>
        <r>
          <rPr>
            <sz val="9"/>
            <color indexed="81"/>
            <rFont val="Tahoma"/>
            <family val="2"/>
          </rPr>
          <t xml:space="preserve"> (productos mezclados) (producción de productos de origen animal y vegetales; mezcla, cocido, refrigerado, congelado, envasado en atmósfera modificada, envasado al vacío)
</t>
        </r>
        <r>
          <rPr>
            <b/>
            <sz val="9"/>
            <color indexed="81"/>
            <rFont val="Tahoma"/>
            <family val="2"/>
          </rPr>
          <t>EIV Procesamiento de productos estables en el ambiente</t>
        </r>
        <r>
          <rPr>
            <sz val="9"/>
            <color indexed="81"/>
            <rFont val="Tahoma"/>
            <family val="2"/>
          </rPr>
          <t xml:space="preserve"> (producción de productos alimentarios de cualquier fuente que se almacenen y vendan a temperatura ambiente; llenado aséptico, horneado, embotellado, elaboración, enlatado, cocción, destilación, secado, extrusión, fermentación, congelación en seco, prensado, frito, irradiación, triturado, y mezclado, envasado en atmósfera modificada, envasado al vacío, pasteurizado, decapado, tostado, salado y refinado)FI Producción de pienso de un solo ingrediente (producción de pienso a partir de una sola fuente alimentaria; secado, cocción, triturado)
 (producción de pienso a partir de más de una fuente alimentaria; secado, cocción, mezclado)
</t>
        </r>
      </text>
    </comment>
    <comment ref="M6" authorId="0" shapeId="0">
      <text>
        <r>
          <rPr>
            <sz val="9"/>
            <color indexed="81"/>
            <rFont val="Tahoma"/>
            <family val="2"/>
          </rPr>
          <t>El nombre de la empresa de evaluación</t>
        </r>
      </text>
    </comment>
    <comment ref="M8" authorId="0" shapeId="0">
      <text>
        <r>
          <rPr>
            <sz val="9"/>
            <color indexed="81"/>
            <rFont val="Tahoma"/>
            <family val="2"/>
          </rPr>
          <t>Incluir el prefijo internacional.</t>
        </r>
      </text>
    </comment>
    <comment ref="D10" authorId="0" shapeId="0">
      <text>
        <r>
          <rPr>
            <sz val="9"/>
            <color indexed="81"/>
            <rFont val="Tahoma"/>
            <family val="2"/>
          </rPr>
          <t>Esta es una celda vacía en la que el evaluador puede describir las actividades y los productos manufacturados.</t>
        </r>
      </text>
    </comment>
    <comment ref="M10" authorId="0" shapeId="0">
      <text>
        <r>
          <rPr>
            <sz val="9"/>
            <color indexed="81"/>
            <rFont val="Tahoma"/>
            <family val="2"/>
          </rPr>
          <t>El correo electrónico de la persona responsable del proceso de evaluación en la empresa.</t>
        </r>
      </text>
    </comment>
    <comment ref="D12" authorId="0" shapeId="0">
      <text>
        <r>
          <rPr>
            <sz val="9"/>
            <color indexed="81"/>
            <rFont val="Tahoma"/>
            <family val="2"/>
          </rPr>
          <t>Relevante para la empresa compradora.</t>
        </r>
      </text>
    </comment>
    <comment ref="M12" authorId="0" shapeId="0">
      <text>
        <r>
          <rPr>
            <sz val="9"/>
            <color indexed="81"/>
            <rFont val="Tahoma"/>
            <family val="2"/>
          </rPr>
          <t>Asegurarse de que consta la dirección completa, incluyendo el código postal.</t>
        </r>
      </text>
    </comment>
    <comment ref="D14" authorId="0" shapeId="0">
      <text>
        <r>
          <rPr>
            <sz val="9"/>
            <color indexed="81"/>
            <rFont val="Tahoma"/>
            <family val="2"/>
          </rPr>
          <t>El nombre de la persona en la empresa responsable de la seguridad alimentaria.</t>
        </r>
      </text>
    </comment>
    <comment ref="D16" authorId="0" shapeId="0">
      <text>
        <r>
          <rPr>
            <sz val="9"/>
            <color indexed="81"/>
            <rFont val="Tahoma"/>
            <family val="2"/>
          </rPr>
          <t>Incluir el código internacional.</t>
        </r>
      </text>
    </comment>
    <comment ref="D20" authorId="0" shapeId="0">
      <text>
        <r>
          <rPr>
            <sz val="9"/>
            <color indexed="81"/>
            <rFont val="Tahoma"/>
            <family val="2"/>
          </rPr>
          <t>Asegurarse de que consta la dirección completa, incluyendo el código postal.</t>
        </r>
      </text>
    </comment>
    <comment ref="G26" authorId="0" shapeId="0">
      <text>
        <r>
          <rPr>
            <sz val="9"/>
            <color indexed="81"/>
            <rFont val="Tahoma"/>
            <family val="2"/>
          </rPr>
          <t>La fecha de la evaluación real.</t>
        </r>
      </text>
    </comment>
    <comment ref="L26" authorId="0" shapeId="0">
      <text>
        <r>
          <rPr>
            <sz val="9"/>
            <color indexed="81"/>
            <rFont val="Tahoma"/>
            <family val="2"/>
          </rPr>
          <t>El número de horas que pasó el evaluador en la empresa.</t>
        </r>
      </text>
    </comment>
    <comment ref="G28" authorId="1" shapeId="0">
      <text>
        <r>
          <rPr>
            <sz val="9"/>
            <color indexed="81"/>
            <rFont val="Tahoma"/>
            <family val="2"/>
          </rPr>
          <t>Una descripción de los productos y actividades de fabricación que fueron incluidas en la evaluación.</t>
        </r>
      </text>
    </comment>
    <comment ref="H30" authorId="0" shapeId="0">
      <text>
        <r>
          <rPr>
            <sz val="9"/>
            <color indexed="81"/>
            <rFont val="Tahoma"/>
            <family val="2"/>
          </rPr>
          <t xml:space="preserve">a) Cuando se hace una selección de </t>
        </r>
        <r>
          <rPr>
            <b/>
            <sz val="9"/>
            <color indexed="81"/>
            <rFont val="Tahoma"/>
            <family val="2"/>
          </rPr>
          <t>«básico»</t>
        </r>
        <r>
          <rPr>
            <sz val="9"/>
            <color indexed="81"/>
            <rFont val="Tahoma"/>
            <family val="2"/>
          </rPr>
          <t xml:space="preserve"> todos los artículos para el nivel intermedio deben colorearse de gris en la hoja de cálculo de la lista de verificación. 
La siguiente instrucción mostrará: «Solo tiene que responder a preguntas básicas en la hoja de la lista de verificación. Haga clic en el número 2 pequeño en la parte superior izquierda de la hoja de cálculo «lista de verificación» para ver todas las preguntas.»
Haciendo clic en el número 1 pequeño, los artículos para el nivel Intermedio que se han marcado en gris se ocultarán.
b) Cuando se hace una selección de </t>
        </r>
        <r>
          <rPr>
            <b/>
            <sz val="9"/>
            <color indexed="81"/>
            <rFont val="Tahoma"/>
            <family val="2"/>
          </rPr>
          <t>«Intermedio»</t>
        </r>
        <r>
          <rPr>
            <sz val="9"/>
            <color indexed="81"/>
            <rFont val="Tahoma"/>
            <family val="2"/>
          </rPr>
          <t>, todos los artículos a nivel Básico e Intermedio pueden mostrarse en la hoja de cálculo de la lista de verificación. La siguiente instrucción mostrará: «Debe contestar a todas las preguntas de la hoja de cálculo «lista de verificación».  Haga clic en el número 2 pequeño en la parte superior izquierda de la hoja de cálculo de la lista de verificación para ver todas las preguntas».
Haciendo clic en el número 2 pequeño en la parte superior izquierda de la hoja de cálculo de la lista de verificación, todos los artículos serán visibles para su evaluación.</t>
        </r>
      </text>
    </comment>
    <comment ref="F42" authorId="0" shapeId="0">
      <text>
        <r>
          <rPr>
            <sz val="9"/>
            <color indexed="81"/>
            <rFont val="Tahoma"/>
            <family val="2"/>
          </rPr>
          <t xml:space="preserve">a) </t>
        </r>
        <r>
          <rPr>
            <b/>
            <sz val="9"/>
            <color indexed="81"/>
            <rFont val="Tahoma"/>
            <family val="2"/>
          </rPr>
          <t>No mostrar todavía los resultados</t>
        </r>
        <r>
          <rPr>
            <sz val="9"/>
            <color indexed="81"/>
            <rFont val="Tahoma"/>
            <family val="2"/>
          </rPr>
          <t xml:space="preserve">: haciendo clic en este cuadro, no hay funcionalidad de puntuación. Sin embargo, es posible ver la hoja de cálculo de los Aspectos Generales de Conformidad.  Esta selección es para una empresa compradora que no utilice el sistema de puntuación.
b) </t>
        </r>
        <r>
          <rPr>
            <b/>
            <sz val="9"/>
            <color indexed="81"/>
            <rFont val="Tahoma"/>
            <family val="2"/>
          </rPr>
          <t>Mostrar aprobado/suspenso:</t>
        </r>
        <r>
          <rPr>
            <sz val="9"/>
            <color indexed="81"/>
            <rFont val="Tahoma"/>
            <family val="2"/>
          </rPr>
          <t xml:space="preserve"> Haciendo clic en este cuadro, la empresa compradora puede ver si una evaluación ha sido aprobada o suspensa en base a la puntuación que se le ha asignado. Esta selección es para una empresa compradora que utilice un enfoque de aprobado/suspenso.
c) </t>
        </r>
        <r>
          <rPr>
            <b/>
            <sz val="9"/>
            <color indexed="81"/>
            <rFont val="Tahoma"/>
            <family val="2"/>
          </rPr>
          <t>Mostrar puntuación</t>
        </r>
        <r>
          <rPr>
            <sz val="9"/>
            <color indexed="81"/>
            <rFont val="Tahoma"/>
            <family val="2"/>
          </rPr>
          <t xml:space="preserve"> Haciendo clic en este cuadro, la empresa compradora puede mostrar simplemente la puntuación. Esta selección es para una empresa compradora que no utilice un enfoque de aprobado/suspenso, pero que quiera ver una puntuación.
</t>
        </r>
      </text>
    </comment>
    <comment ref="N43" authorId="0" shapeId="0">
      <text>
        <r>
          <rPr>
            <sz val="9"/>
            <color indexed="81"/>
            <rFont val="Tahoma"/>
            <family val="2"/>
          </rPr>
          <t>a) Esto muestra si la evaluación se ha completado en su totalidad. 
b) Muestra la palabra «incompleto» en un fondo rojo hasta que se hayan respondido todas las preguntas en la hoja de cálculo de la lista de verificación. Se adapta dependiendo de si la evaluación es en base al nivel básico o básico e intermedio. 
c) Solo cambiará para mostrar la palabra «completo» una vez que se haya contestado a todas las preguntas. Una vez que se muestre la palabra «completo», los resultados de la evaluación y el sistema de puntuación se generarán dependiendo de la configuración de la empresa compradora.</t>
        </r>
      </text>
    </comment>
    <comment ref="I44" authorId="2" shapeId="0">
      <text>
        <r>
          <rPr>
            <sz val="9"/>
            <color indexed="81"/>
            <rFont val="Tahoma"/>
            <family val="2"/>
          </rPr>
          <t>Introduzca una calificación de aprobado (p. ej., 70). Si no se introduce ningún valor, se usará 70.</t>
        </r>
      </text>
    </comment>
    <comment ref="C45" authorId="0" shapeId="0">
      <text>
        <r>
          <rPr>
            <sz val="9"/>
            <color indexed="81"/>
            <rFont val="Tahoma"/>
            <family val="2"/>
          </rPr>
          <t>a) Cuando se ha respondido a todas las preguntas seleccionadas en la hoja de cálculo de la lista de verificación, el usuario utilizará un resumen del número de disconformidades identificadas durante la evaluación.
b) La puntuación sobre 100 también se mostrará con una lista que muestre la asignación de puntos. 
Crítico = 100 puntos y suspenso automático.
Mayor = 10 puntos.
Menor = 2 puntos</t>
        </r>
      </text>
    </comment>
    <comment ref="C51" authorId="0" shapeId="0">
      <text>
        <r>
          <rPr>
            <sz val="9"/>
            <color indexed="81"/>
            <rFont val="Tahoma"/>
            <family val="2"/>
          </rPr>
          <t>Una gráfica muestra las disconformidades con deducciones de puntos utilizando un sistema de codificación por colores en base a cada uno de los tres elementos de la lista de verificación:  Sistemas de Gestión de Seguridad Alimentaria, Buenas Prácticas de Fabricación, y Control de Riesgos Alimentarios.</t>
        </r>
      </text>
    </comment>
  </commentList>
</comments>
</file>

<file path=xl/sharedStrings.xml><?xml version="1.0" encoding="utf-8"?>
<sst xmlns="http://schemas.openxmlformats.org/spreadsheetml/2006/main" count="1409" uniqueCount="703">
  <si>
    <t>Cómo usar este documento</t>
  </si>
  <si>
    <t>1 Uso de esta lista de verificación</t>
  </si>
  <si>
    <t>2 Alcance</t>
  </si>
  <si>
    <t>3 Descargo de responsabilidad</t>
  </si>
  <si>
    <t>4 Documentos asociados (pueden descargarse de la página web de la GFSI www.mygfsi.com)</t>
  </si>
  <si>
    <t>5 Funcionalidad</t>
  </si>
  <si>
    <t xml:space="preserve">6 Resumen y hoja de cálculo de informes </t>
  </si>
  <si>
    <t>Datos de la empresa</t>
  </si>
  <si>
    <t>Nombre</t>
  </si>
  <si>
    <t>Categorías de producto</t>
  </si>
  <si>
    <t>Actividades de fabricación</t>
  </si>
  <si>
    <t>Código de vendedor / proveedor</t>
  </si>
  <si>
    <t>Representante</t>
  </si>
  <si>
    <t>Teléfono</t>
  </si>
  <si>
    <t>Correo electrónico</t>
  </si>
  <si>
    <t>Dirección</t>
  </si>
  <si>
    <t>Datos del evaluador</t>
  </si>
  <si>
    <t>Empresa</t>
  </si>
  <si>
    <t>Detalles de evaluación y configuración de lista de verificación</t>
  </si>
  <si>
    <t>Fecha</t>
  </si>
  <si>
    <t>Duración</t>
  </si>
  <si>
    <t>Alcance</t>
  </si>
  <si>
    <t>Nivel</t>
  </si>
  <si>
    <t>Configuración de la empresa compradora</t>
  </si>
  <si>
    <t>Completo / incompleto</t>
  </si>
  <si>
    <t>Registro de logros</t>
  </si>
  <si>
    <t>Resultados de la evaluación</t>
  </si>
  <si>
    <t>Sistema de puntuación</t>
  </si>
  <si>
    <t>7 Lista de verificación</t>
  </si>
  <si>
    <t xml:space="preserve">8 Aspectos generales de conformidad </t>
  </si>
  <si>
    <t>9 Disconformidad</t>
  </si>
  <si>
    <t>10 Exenciones</t>
  </si>
  <si>
    <t>11 Guía del Usuario</t>
  </si>
  <si>
    <t>a)      Hay dos tipos de usuario para esta lista de verificación: la empresa compradora o el evaluador.</t>
  </si>
  <si>
    <t>b)      Esta lista de verificación puede utilizarse para llevar a cabo una evaluación de un proveedor.</t>
  </si>
  <si>
    <t>c)       Una vez completa, el proveedor y la empresa compradora podrán ver cómo el cumplimiento de su gestión de seguridad alimentaria se corresponde con los artículos en la lista de verificación, ya sea a nivel básico, o a nivel básico e intermedio.</t>
  </si>
  <si>
    <t>d)      Es importante registrar la credibilidad, así que se recomienda lo siguiente:</t>
  </si>
  <si>
    <t xml:space="preserve">        i.            El evaluador proporciona al proveedor un archivo PDF como registro del resultado de la evaluación.</t>
  </si>
  <si>
    <t xml:space="preserve">        ii.           El evaluador bloquea este archivo una vez que esté completo antes de proporcionárselo a la empresa compradora. Las instrucciones sobre cómo puede hacerse esto se incluyen en la sección 5</t>
  </si>
  <si>
    <t>a)      Esta lista de verificación no es una norma.</t>
  </si>
  <si>
    <t>b)      No hay proceso de auditoría ni auditores implicados.</t>
  </si>
  <si>
    <t>c)      Los artículos de la lista tienen que evaluarse, no auditarse.</t>
  </si>
  <si>
    <t>d)      No hay gobierno ni tampoco un registro central.</t>
  </si>
  <si>
    <t>e)      No puede emitirse ningún certificado porque no hay proceso de acreditación para los evaluadores.</t>
  </si>
  <si>
    <t>a)      El Consejo de la Iniciativa Mundial de Seguridad Alimentaria no tiene control sobre la naturaleza de las evaluaciones realizadas utilizando esta lista de verificación.</t>
  </si>
  <si>
    <t>b)      Cualquier resultado de una evaluación en base a los artículos de esta lista de verificación no implica una recomendación o apoyo por parte de la Iniciativa Mundial de Seguridad Alimentaria.</t>
  </si>
  <si>
    <t>c)       Este documento se proporciona en inglés utilizando la ortografía de Reino Unido, en línea con todos los documentos de la GFSI. Cualquier traducción que pueda utilizarse no ha sido proporcionada, reconocida o aprobada por la GFSI.</t>
  </si>
  <si>
    <t>d)       Este documento puede utilizarse como documento fuente por Propietarios Estándar para desarrollar su propia versión de los Mercados Globales. Estos pueden ser esquemas de certificación reconocidos por la GFSI o por otros. Aunque se describen como «Mercados Globales» estos pueden desarrollarse y comercializarse de forma diferente, por lo que no son comparables directamente con esta lista de verificación. No hay evaluaciones comparativas de dichos esquemas por parte de la GFSI. Sin embargo, la GFSI espera que los esquemas desarrollados a partir de este trabajo original sigan el fin y objetivos del Programa de Mercados Globales de la GFSI. 
Propósito:
-Desarrollar sistemas de gestión de seguridad alimentaria efectivos mediante un proceso de mejora sistemática continua.
Objetivos:
-Proporcionar una ruta para pequeñas empresas y empresas menos desarrolladas para conseguir la certificación acreditada. 
-Apoyar los esfuerzos de desarrollo de capacidades y mejorar las oportunidades de acceso al mercado para pequeños proveedores que operan localmente.</t>
  </si>
  <si>
    <t>a)      El Protocolo para el Programa de Mercados Globales es un acompañante esencial de esta lista de verificación. Antes de que comience esta evaluación, los usuarios deberían familiarizarse con los contenidos del Protocolo que incluye un diagrama de flujo para la planificación y la evaluación con la guía del usuario detallada. Puede descargarse de la página web de la GFSI.</t>
  </si>
  <si>
    <t>b)      El Marco de Formación y Competencia proporciona directrices sobre buenas prácticas para impartir formación para las empresas alimentarias que estén implantando el Programa de Mercados Globales de la GFSI.  La GFSI no es una organización formativa y no desarrolla ni imparte ningún tipo de cursos de formación. Sin embargo, el Grupo de Trabajo Técnico del Programa de Mercados Globales ha desarrollado los dos elementos siguientes en este marco:</t>
  </si>
  <si>
    <t>1.       Orientación sobre el desarrollo y entrega de formación.</t>
  </si>
  <si>
    <t>2.       Las competencias requeridas para alcanzar los niveles básico eiIntermedio del Programa de Mercados Globales de la GFSI.</t>
  </si>
  <si>
    <r>
      <rPr>
        <sz val="10"/>
        <rFont val="Wingdings"/>
        <charset val="2"/>
      </rPr>
      <t>ü</t>
    </r>
    <r>
      <rPr>
        <sz val="10"/>
        <rFont val="Arial"/>
        <family val="2"/>
      </rPr>
      <t xml:space="preserve">  Las empresas que elijan a un proveedor de formación tienen que especificar que los planes de formación cumplen los criterios definidos en este marco. </t>
    </r>
  </si>
  <si>
    <r>
      <rPr>
        <sz val="10"/>
        <rFont val="Wingdings"/>
        <charset val="2"/>
      </rPr>
      <t>ü</t>
    </r>
    <r>
      <rPr>
        <sz val="10"/>
        <rFont val="Arial"/>
        <family val="2"/>
      </rPr>
      <t xml:space="preserve">  Los proveedores de formación deberían utilizar estas directrices para desarrollar sus programas formativos. </t>
    </r>
  </si>
  <si>
    <r>
      <rPr>
        <sz val="10"/>
        <rFont val="Wingdings"/>
        <charset val="2"/>
      </rPr>
      <t>ü</t>
    </r>
    <r>
      <rPr>
        <sz val="10"/>
        <rFont val="Arial"/>
        <family val="2"/>
      </rPr>
      <t xml:space="preserve">  Los aprendices individuales deberían utilizar este documento para ayudarles a desarrollar su propio plan de formación. </t>
    </r>
  </si>
  <si>
    <t xml:space="preserve">a)      Esta lista de verificación y sus hojas de cálculo han sido diseñadas sin macros y utilizan solo fórmulas de Excel en sus cálculos. </t>
  </si>
  <si>
    <t>b)      Funcionará en PC y Mac en todos los sistemas de Microsoft Excel desde 2007 en adelante.</t>
  </si>
  <si>
    <t xml:space="preserve">c)      Dado que no se incluyen macros, hay ciertos procesos que seguirán siendo manuales, como la eliminación de entradas. Esto significa que no hay opción de «restablecer» para volver a un archivo en blanco. </t>
  </si>
  <si>
    <t xml:space="preserve">d)      El sistema de puntuación depende de todas las cuestiones que se respondan. </t>
  </si>
  <si>
    <t>e)      El sistema de exenciones para las empresas compradoras permite que se eliminen ciertas cláusulas de la lista de verificación, aunque todavía seguirán estando visibles. En caso de que se aplique una exención, el sistema de puntuación se ajustará en consecuencia.</t>
  </si>
  <si>
    <t xml:space="preserve">f)       Se proporcionan hiperenlaces para ir y venir a esta «hoja de cálculo de cómo utilizar este documento» y la hoja de cálculo específica para la que se proporcionan consejos.  </t>
  </si>
  <si>
    <r>
      <t xml:space="preserve">g)      Se aconseja que una vez que se haya completado una evaluación, el archivo se bloquee para garantizar la credibilidad de los datos. Esto puede hacerse de la siguiente manera. 
</t>
    </r>
    <r>
      <rPr>
        <b/>
        <sz val="10"/>
        <rFont val="Arial"/>
        <family val="2"/>
      </rPr>
      <t>Cómo bloquear el archivo de futuros cambios</t>
    </r>
  </si>
  <si>
    <t>Seleccione cada una de las hojas de datos con una etiqueta azul de una en una y haga lo siguiente para cada una de ellas:</t>
  </si>
  <si>
    <t>Presione la pestaña Revisar en la Cinta de Excel</t>
  </si>
  <si>
    <t>Si hay un botón en la pestaña llamado Desproteger Hoja, haga clic en él para desbloquear la hoja.</t>
  </si>
  <si>
    <t>Presione Control+A (Cmd+A en Mac) dos veces para seleccionar todas las celdas de la hoja.</t>
  </si>
  <si>
    <t>Presione Control+1 (Cmd+1 en Mac) para volver al cuadro de diálogo de Formato de Celdas.</t>
  </si>
  <si>
    <t>Presione la pestaña llamada Protección.</t>
  </si>
  <si>
    <t>Marque la opción «Bloqueado» como una marca completa y presione OK para volver a la hoja.</t>
  </si>
  <si>
    <t>Presione el botón en la pestaña de Revisar llamado Proteger Hoja.</t>
  </si>
  <si>
    <t>Introduzca una contraseña (o déjela en blanco) y presione OK. Recuerde la contraseña.</t>
  </si>
  <si>
    <t>Una vez que se hayan bloqueado todas las hojas, Guardar y Salir del archivo.</t>
  </si>
  <si>
    <t>El nombre de la empresa que va a ser evaluada.</t>
  </si>
  <si>
    <t>La categoría de producción alimentaria. Se extraen del Documento de Orientación de la GFSI, versión 6. Hay una provisión para más de una categoría para empresas, en caso de ser necesario.
Hay un número de categorías del Documento de Orientación de la GFSI, versión 6, fuera del alcance de esta lista de verificación, incluyendo: G Catering, H Minorista y Mayorista, J Transporte y Distribución, M Producción de Envases Alimentarios.</t>
  </si>
  <si>
    <r>
      <t xml:space="preserve">C Manipulación previa al proceso de productos de origen animal </t>
    </r>
    <r>
      <rPr>
        <i/>
        <sz val="10"/>
        <rFont val="Calibri"/>
        <family val="2"/>
      </rPr>
      <t>(destripe, fileteado, congelación de pescado; almacenamiento de presas)</t>
    </r>
  </si>
  <si>
    <r>
      <t xml:space="preserve">D Manipulación previa al proceso de vegetales, frutos secos y cereales </t>
    </r>
    <r>
      <rPr>
        <sz val="10"/>
        <rFont val="Calibri"/>
        <family val="2"/>
      </rPr>
      <t>(s</t>
    </r>
    <r>
      <rPr>
        <i/>
        <sz val="10"/>
        <rFont val="Calibri"/>
        <family val="2"/>
      </rPr>
      <t>ecado de cereales, calificación de frutas y verduras; almacenamiento, limpieza, lavado, aclarado, reducción, clasificación, calibrado, rebaje, empacado, refrigeración, hidro-refrigeración, encerado, rociado, envasado, re-envasado, separación, almacenamiento, carga y/o cualquier otra actividad de manipulación que no transforme de forma significativa el producto de la forma original en la que se recolectó)</t>
    </r>
  </si>
  <si>
    <r>
      <t>EI Procesamiento de productos de origen animal perecederos</t>
    </r>
    <r>
      <rPr>
        <sz val="10"/>
        <rFont val="Calibri"/>
        <family val="2"/>
      </rPr>
      <t xml:space="preserve"> </t>
    </r>
    <r>
      <rPr>
        <i/>
        <sz val="10"/>
        <rFont val="Calibri"/>
        <family val="2"/>
      </rPr>
      <t xml:space="preserve"> (producción de productos de origen animal, incluyendo pescados y mariscos: carne, huevos, productos lácteos y productos derivados de la pesca; matanza, corte, lavado, recortes, clasificación, curado, fermentación, ahumado, refrigerado, envasado en una atmósfera modificada, envasados) </t>
    </r>
  </si>
  <si>
    <r>
      <t>EII Procesamiento de productos perecederos</t>
    </r>
    <r>
      <rPr>
        <sz val="10"/>
        <rFont val="Calibri"/>
        <family val="2"/>
      </rPr>
      <t xml:space="preserve"> </t>
    </r>
    <r>
      <rPr>
        <i/>
        <sz val="10"/>
        <rFont val="Calibri"/>
        <family val="2"/>
      </rPr>
      <t xml:space="preserve"> (producción de productos vegetales [incluyendo cereales, frutos secos y legumbres]; lavado, rebanado, troceado, corte, corte en tiras, pelado, clasificación, pasteurización, cocido, refrigerado, exprimido, prensado, congelado, envasado en atmósfera modificada, envasado al vacío o cualquier otra actividad que transforme de manera significativa el producto a partir de su estado integral)</t>
    </r>
  </si>
  <si>
    <r>
      <t>EIII Procesamiento de productos de origen animal y vegetales perecederos</t>
    </r>
    <r>
      <rPr>
        <sz val="10"/>
        <rFont val="Calibri"/>
        <family val="2"/>
      </rPr>
      <t xml:space="preserve"> (productos mezclados)</t>
    </r>
    <r>
      <rPr>
        <i/>
        <sz val="10"/>
        <rFont val="Calibri"/>
        <family val="2"/>
      </rPr>
      <t xml:space="preserve"> (producción de productos de origen animal y vegetales; mezcla, cocido, refrigerado, congelado, envasado en atmósfera modificada, envasado al vacío)</t>
    </r>
  </si>
  <si>
    <r>
      <t>EIV Procesamiento de productos estables en el ambiente</t>
    </r>
    <r>
      <rPr>
        <i/>
        <sz val="10"/>
        <rFont val="Calibri"/>
        <family val="2"/>
      </rPr>
      <t xml:space="preserve"> (producción de productos alimentarios de cualquier fuente que se almacenen y vendan a temperatura ambiente; llenado aséptico, horneado, embotellado, elaboración, enlatado, cocción, destilación, secado, extrusión, fermentación, congelación en seco, prensado, frito, irradiación, triturado, y mezclado, envasado en atmósfera modificada, envasado al vacío, pasteurizado, decapado, tostado, salado y refinado)</t>
    </r>
  </si>
  <si>
    <t>Esta es una celda para texto libre en la que el evaluador puede describir actividades y productos de fabricación.</t>
  </si>
  <si>
    <t>Relevante para la empresa compradora.</t>
  </si>
  <si>
    <t>El nombre de la persona en la empresa responsable de la seguridad alimentaria.</t>
  </si>
  <si>
    <t>Incluir el código internacional.</t>
  </si>
  <si>
    <t>La dirección de correo electrónico de la persona en la empresa responsable de la seguridad alimentaria.</t>
  </si>
  <si>
    <t>Asegurarse de que consta la dirección completa, incluyendo el código postal.</t>
  </si>
  <si>
    <t>El nombre de la persona que haya realizado realmente la evaluación.</t>
  </si>
  <si>
    <t>El nombre de la empresa de evaluación de</t>
  </si>
  <si>
    <t>El correo electrónico de la persona en la empresa responsable del proceso de evaluación. Esta puede ser el evaluador o sus coordinadores.</t>
  </si>
  <si>
    <t>La fecha de la evaluación real.</t>
  </si>
  <si>
    <t>El número de horas que pasó el evaluador en la empresa.</t>
  </si>
  <si>
    <t>Una descripción de los productos y actividades de fabricación que fueron incluidas en la evaluación.</t>
  </si>
  <si>
    <r>
      <t>a)</t>
    </r>
    <r>
      <rPr>
        <sz val="7"/>
        <rFont val="Times New Roman"/>
        <family val="1"/>
      </rPr>
      <t xml:space="preserve">      </t>
    </r>
    <r>
      <rPr>
        <sz val="11"/>
        <rFont val="Calibri"/>
        <family val="2"/>
      </rPr>
      <t xml:space="preserve">      </t>
    </r>
    <r>
      <rPr>
        <b/>
        <sz val="11"/>
        <rFont val="Calibri"/>
        <family val="2"/>
      </rPr>
      <t xml:space="preserve">Cuando se hace una selección de </t>
    </r>
    <r>
      <rPr>
        <sz val="11"/>
        <rFont val="Calibri"/>
        <family val="2"/>
      </rPr>
      <t>«básico» todos los artículos para el nivel intermedio deben colorearse de gris en la hoja de cálculo de la lista de verificación.</t>
    </r>
  </si>
  <si>
    <r>
      <t xml:space="preserve">La siguiente instrucción mostrará: </t>
    </r>
    <r>
      <rPr>
        <sz val="11"/>
        <color rgb="FFFF0000"/>
        <rFont val="Calibri"/>
        <family val="2"/>
      </rPr>
      <t>«</t>
    </r>
    <r>
      <rPr>
        <b/>
        <sz val="11"/>
        <color rgb="FFFF0000"/>
        <rFont val="Calibri"/>
        <family val="2"/>
      </rPr>
      <t>Solo tiene que responder a preguntas básicas en la hoja de la lista de verificación. Haga clic en el número 1 pequeño en la parte superior izquierda de la hoja de cálculo de la lista de verificación para ver solamente esas preguntas».</t>
    </r>
  </si>
  <si>
    <t>Haciendo clic en el número 1 pequeño, los artículos para el nivel Intermedio que se han marcado en gris se ocultarán.</t>
  </si>
  <si>
    <r>
      <t>b)</t>
    </r>
    <r>
      <rPr>
        <sz val="7"/>
        <rFont val="Times New Roman"/>
        <family val="1"/>
      </rPr>
      <t xml:space="preserve">      </t>
    </r>
    <r>
      <rPr>
        <sz val="11"/>
        <rFont val="Calibri"/>
        <family val="2"/>
      </rPr>
      <t xml:space="preserve">      </t>
    </r>
    <r>
      <rPr>
        <b/>
        <sz val="11"/>
        <rFont val="Calibri"/>
        <family val="2"/>
      </rPr>
      <t xml:space="preserve">Cuando se hace una selección de </t>
    </r>
    <r>
      <rPr>
        <sz val="11"/>
        <rFont val="Calibri"/>
        <family val="2"/>
      </rPr>
      <t xml:space="preserve">‘Intermedio’, todos los artículos a nivel Básico e Intermedio pueden mostrarse en la hoja de cálculo de la lista de verificación. La siguiente instrucción mostrará: </t>
    </r>
    <r>
      <rPr>
        <b/>
        <sz val="11"/>
        <color rgb="FFFF0000"/>
        <rFont val="Calibri"/>
        <family val="2"/>
      </rPr>
      <t>«Debería contestar a todas las preguntas en la hoja de cálculo de la lista de verificación. Haga clic en el número 2 pequeño en la parte superior izquierda de la hoja de cálculo de la lista de verificación para ver todas las preguntas».</t>
    </r>
  </si>
  <si>
    <t>Haciendo clic en el número 2 pequeño en la parte superior izquierda de la hoja de cálculo de la lista de verificación, todos los artículos serán visibles para su evaluación.</t>
  </si>
  <si>
    <r>
      <t>a)  </t>
    </r>
    <r>
      <rPr>
        <b/>
        <sz val="11"/>
        <rFont val="Calibri"/>
        <family val="2"/>
      </rPr>
      <t>          No mostrar todavía los resultados:</t>
    </r>
    <r>
      <rPr>
        <sz val="11"/>
        <rFont val="Calibri"/>
        <family val="2"/>
      </rPr>
      <t xml:space="preserve"> haciendo clic en este cuadro, no hay funcionalidad de puntuación. Sin embargo, es posible ver la hoja de cálculo de los Aspectos Generales de Conformidad. Esta selección es para una empresa compradora que no utilice el sistema de puntuación.</t>
    </r>
  </si>
  <si>
    <r>
      <t xml:space="preserve">b)            </t>
    </r>
    <r>
      <rPr>
        <b/>
        <sz val="11"/>
        <rFont val="Calibri"/>
        <family val="2"/>
      </rPr>
      <t>Mostrar aprobado/suspenso:</t>
    </r>
    <r>
      <rPr>
        <sz val="11"/>
        <rFont val="Calibri"/>
        <family val="2"/>
      </rPr>
      <t xml:space="preserve"> haciendo clic en este cuadro, la empresa compradora puede ver si una evaluación ha sido aprobada o suspensa en base a la puntuación que se le ha asignado. Esta selección es para una empresa compradora que utilice un enfoque de aprobado/suspenso.</t>
    </r>
  </si>
  <si>
    <r>
      <t xml:space="preserve">c)              </t>
    </r>
    <r>
      <rPr>
        <b/>
        <sz val="11"/>
        <rFont val="Calibri"/>
        <family val="2"/>
      </rPr>
      <t>Mostrar puntuación:</t>
    </r>
    <r>
      <rPr>
        <sz val="11"/>
        <rFont val="Calibri"/>
        <family val="2"/>
      </rPr>
      <t xml:space="preserve"> haciendo clic en este cuadro, la empresa compradora puede mostrar simplemente la puntuación. Esta selección es para una empresa compradora que no utilice un enfoque de aprobado/suspenso, pero que quiera ver una puntuación.</t>
    </r>
  </si>
  <si>
    <r>
      <t>a)</t>
    </r>
    <r>
      <rPr>
        <sz val="7"/>
        <rFont val="Times New Roman"/>
        <family val="1"/>
      </rPr>
      <t xml:space="preserve">      </t>
    </r>
    <r>
      <rPr>
        <sz val="11"/>
        <rFont val="Calibri"/>
        <family val="2"/>
      </rPr>
      <t>      Esto muestra si la evaluación se ha completado en su totalidad.</t>
    </r>
  </si>
  <si>
    <r>
      <t>b)</t>
    </r>
    <r>
      <rPr>
        <sz val="7"/>
        <rFont val="Times New Roman"/>
        <family val="1"/>
      </rPr>
      <t xml:space="preserve">      </t>
    </r>
    <r>
      <rPr>
        <sz val="11"/>
        <rFont val="Calibri"/>
        <family val="2"/>
      </rPr>
      <t>      Muestra la palabra «incompleto» en un fondo rojo hasta que se hayan respondido todas las preguntas en la hoja de cálculo de la lista de verificación. Se adapta dependiendo de si la evaluación es en base al nivel básico o básico e intermedio.</t>
    </r>
  </si>
  <si>
    <t>c)              Solo cambiará para mostrar la palabra «completo» una vez que se haya contestado a todas las preguntas. Una vez que se muestre la palabra «completo», los resultados de la evaluación y el sistema de puntuación se generarán dependiendo de la configuración de la empresa compradora.</t>
  </si>
  <si>
    <r>
      <t>a)</t>
    </r>
    <r>
      <rPr>
        <sz val="7"/>
        <rFont val="Times New Roman"/>
        <family val="1"/>
      </rPr>
      <t xml:space="preserve">      </t>
    </r>
    <r>
      <rPr>
        <sz val="11"/>
        <rFont val="Calibri"/>
        <family val="2"/>
      </rPr>
      <t>      Cuando se ha respondido a todas las preguntas seleccionadas en la hoja de cálculo de la lista de verificación, el usuario utilizará un resumen del número de disconformidades identificadas durante la evaluación.</t>
    </r>
  </si>
  <si>
    <r>
      <t>b)</t>
    </r>
    <r>
      <rPr>
        <sz val="7"/>
        <rFont val="Times New Roman"/>
        <family val="1"/>
      </rPr>
      <t xml:space="preserve">      </t>
    </r>
    <r>
      <rPr>
        <sz val="11"/>
        <rFont val="Calibri"/>
        <family val="2"/>
      </rPr>
      <t>      La puntuación sobre 100 también se mostrará con una lista que muestre la asignación de puntos.</t>
    </r>
  </si>
  <si>
    <t>Una gráfica muestra las disconformidades con deducciones de puntos utilizando un sistema de codificación por colores en base a cada uno de los tres elementos de la lista de verificación: Sistemas de Gestión de Seguridad Alimentaria, Buenas Prácticas de Fabricación y Control de Riesgos Alimentarios.</t>
  </si>
  <si>
    <t>a)            El sistema de puntuación se proporciona como una opción. Las empresas compradoras pueden optar por usarlo o no.</t>
  </si>
  <si>
    <r>
      <t>b)</t>
    </r>
    <r>
      <rPr>
        <sz val="7"/>
        <rFont val="Times New Roman"/>
        <family val="1"/>
      </rPr>
      <t xml:space="preserve">      </t>
    </r>
    <r>
      <rPr>
        <sz val="11"/>
        <rFont val="Calibri"/>
        <family val="2"/>
      </rPr>
      <t>      Los Críticos suponen una deducción de 100 puntos, los Mayores de 10 puntos y los Menores, de 2 puntos.</t>
    </r>
  </si>
  <si>
    <r>
      <t>c)</t>
    </r>
    <r>
      <rPr>
        <sz val="7"/>
        <rFont val="Times New Roman"/>
        <family val="1"/>
      </rPr>
      <t xml:space="preserve">       </t>
    </r>
    <r>
      <rPr>
        <sz val="11"/>
        <rFont val="Calibri"/>
        <family val="2"/>
      </rPr>
      <t>      </t>
    </r>
    <r>
      <rPr>
        <u/>
        <sz val="11"/>
        <rFont val="Calibri"/>
        <family val="2"/>
      </rPr>
      <t>Hay un cálculo en base al número de cláusulas evaluadas que proporcionará una puntuación numérica, no un porcentaje.</t>
    </r>
  </si>
  <si>
    <r>
      <t>d)</t>
    </r>
    <r>
      <rPr>
        <sz val="7"/>
        <rFont val="Times New Roman"/>
        <family val="1"/>
      </rPr>
      <t xml:space="preserve">      </t>
    </r>
    <r>
      <rPr>
        <sz val="11"/>
        <rFont val="Calibri"/>
        <family val="2"/>
      </rPr>
      <t>      En caso de Críticos o Mayores excesivos, la puntuación puede ser cero. No se muestran las puntuaciones negativas.</t>
    </r>
  </si>
  <si>
    <t>e)          Salvo que se establezca por parte de la empresa compradora, no habrá «aprobado/suspenso», excepto en caso de disconformidad Crítica.</t>
  </si>
  <si>
    <r>
      <t>f)</t>
    </r>
    <r>
      <rPr>
        <sz val="7"/>
        <rFont val="Times New Roman"/>
        <family val="1"/>
      </rPr>
      <t xml:space="preserve">       </t>
    </r>
    <r>
      <rPr>
        <sz val="11"/>
        <rFont val="Calibri"/>
        <family val="2"/>
      </rPr>
      <t>       El formulario de evaluación en Excel ha sido automatizado utilizando una fórmula de Excel para entregar este sistema.</t>
    </r>
  </si>
  <si>
    <t>a)            Los artículos se enumeran únicamente en la columna A. Para ayudar al evaluador, hay un hiperenlace en base a cada artículo a la Guía del Usuario pertinente. Se proporciona un vínculo inverso para volver al artículo de la lista de verificación.</t>
  </si>
  <si>
    <r>
      <t>b)</t>
    </r>
    <r>
      <rPr>
        <sz val="7"/>
        <rFont val="Times New Roman"/>
        <family val="1"/>
      </rPr>
      <t xml:space="preserve">      </t>
    </r>
    <r>
      <rPr>
        <sz val="11"/>
        <rFont val="Calibri"/>
        <family val="2"/>
      </rPr>
      <t>      Los requisitos se enumeran en la columna B con una declaración en base al artículo principal y a preguntas de la evaluación para cada declaración.</t>
    </r>
  </si>
  <si>
    <t>c)           El evaluador introduce los comentarios y observaciones en la columna C. Si se identifica una disconformidad, entonces se requiere un comentario. Como opción, si el evaluador quiere hacer una observación sobre buenas prácticas para sugerencias de mejoras, podrá hacerlo. Nota: ya que esto no es una auditoría ni una norma, el evaluador podrá dar consejos a la empresa.</t>
  </si>
  <si>
    <t>d)            En la columna B aparece la pregunta «¿Cumple los requisitos?». El evaluador seleccionará una de las opciones proporcionadas en el cuadro desplegable. Si no se responde a alguna de estas preguntas, entonces el resumen y la hoja de cálculo del informe mostrará una evaluación incompleta.</t>
  </si>
  <si>
    <t>e) La columna E muestra automáticamente un mensaje basado en la respuesta en las columnas D y C.</t>
  </si>
  <si>
    <t>a)      Esta opción de hoja de cálculo está prevista para su uso por parte de la empresa compradora y la empresa.</t>
  </si>
  <si>
    <t>b)      Una vez completada la evaluación, los usuarios pueden visualizar el resultado en esta hoja de cálculo e identificar qué artículos disconformes se han identificado.</t>
  </si>
  <si>
    <t>Antecedentes:</t>
  </si>
  <si>
    <t>El evaluador clasificará las disconformidades como Críticas, Mayores y Menores. Esto influirá directamente sobre el resultado del emplazamiento, independientemente de si la «empresa compradora elige la opción de «aprobado/suspenso» o de «puntuación» al revisar el informe de evaluación.</t>
  </si>
  <si>
    <r>
      <t xml:space="preserve">Disconformidad Crítica - Inaceptable. </t>
    </r>
    <r>
      <rPr>
        <sz val="11"/>
        <rFont val="Calibri"/>
        <family val="2"/>
      </rPr>
      <t>Afecta a la seguridad alimentaria o al cumplimiento legal directamente.</t>
    </r>
  </si>
  <si>
    <t>Un resultado se clasifica como Crítico cuando los factores relacionados con ese requisito no se han cumplido y como resultado de ello, el producto no será seguro y/o no cumplirá el reglamento.</t>
  </si>
  <si>
    <t>Nota: una disconformidad Crítica resultará en un suspenso en la evaluación.</t>
  </si>
  <si>
    <t>Disconformidad Mayor - Puede afectar a la seguridad alimentaria.</t>
  </si>
  <si>
    <t>Un resultado se clasifica como Mayor cuando los factores relacionados con ese requisito no se han cumplido y, como resultado de ello, puede que el producto sea inseguro o presente un aumento del riesgo para la seguridad alimentaria.</t>
  </si>
  <si>
    <t>Disconformidad Menor - Es poco probable que afecte a la seguridad alimentaria.</t>
  </si>
  <si>
    <t>Un resultado se clasifica como Menor cuando los factores relacionados con ese requisito no se han cumplido y como resultado de ello, es poco probable que el producto sea inseguro o presente un incremento del riesgo para la seguridad alimentaria.</t>
  </si>
  <si>
    <r>
      <t xml:space="preserve">Conforme </t>
    </r>
    <r>
      <rPr>
        <sz val="11"/>
        <rFont val="Calibri"/>
        <family val="2"/>
      </rPr>
      <t>- Pleno cumplimiento de un requisito.</t>
    </r>
  </si>
  <si>
    <t xml:space="preserve">No Aplicable (N/A): cuando el evaluador decide que un requisito específico no es aplicable para una empresa, el evaluador lo marcará como «N/A» y proporcionará una breve explicación/justificación en la sección de comentarios. Por ejemplo, una empresa no trata con alérgenos, así pues, los requisitos para el control de alérgenos no son aplicables. </t>
  </si>
  <si>
    <t>Nota: el uso de N/A como respuesta solo debería utilizarse de conformidad con la empresa compradora.</t>
  </si>
  <si>
    <t>a)            Esta opción de hoja de cálculo está prevista para el uso exclusivo de la empresa compradora.</t>
  </si>
  <si>
    <t>b)            Si no se selecciona una exención, entonces el evaluador deberá responder a todas las preguntas.</t>
  </si>
  <si>
    <t>c)             Debido a los cambios en la legislación, para ciertos mercados internacionales hay dos Artículos de la lista de verificación que pueden ser excluidos por la empresa compradora. Estos son los artículos B.C. 2 (control de alérgenos) e I.C. 4 (protección alimentaria).</t>
  </si>
  <si>
    <r>
      <t>d)</t>
    </r>
    <r>
      <rPr>
        <sz val="7"/>
        <rFont val="Times New Roman"/>
        <family val="1"/>
      </rPr>
      <t xml:space="preserve">      </t>
    </r>
    <r>
      <rPr>
        <sz val="11"/>
        <rFont val="Calibri"/>
        <family val="2"/>
      </rPr>
      <t>      Si se selecciona una exención, el Artículo se marcará en gris en la lista de verificación. El evaluador recibirá un aviso de que el elemento se ha excluido y no debería tomar ninguna decisión en la Columna D.</t>
    </r>
  </si>
  <si>
    <r>
      <t>e)</t>
    </r>
    <r>
      <rPr>
        <sz val="7"/>
        <rFont val="Times New Roman"/>
        <family val="1"/>
      </rPr>
      <t xml:space="preserve">      </t>
    </r>
    <r>
      <rPr>
        <sz val="11"/>
        <rFont val="Calibri"/>
        <family val="2"/>
      </rPr>
      <t>      El sistema de puntuación se ajustará en consecuencia.</t>
    </r>
  </si>
  <si>
    <t>a)      Esta opción de hoja de cálculo está prevista para su uso por parte de la empresa y el evaluador.</t>
  </si>
  <si>
    <t>b)      Las columnas A y B se copian desde la hoja de cálculo de la lista de verificación. La columna C proporciona directrices tanto para la empresa como para el evaluador sobre qué artículo será evaluado. Para ayudar al evaluador, hay un hipervínculo en base a cada artículo que lo conecta con el artículo pertinente de la lista de verificación.</t>
  </si>
  <si>
    <t>c)      Hay un formato estándar que responde a tres preguntas para cada artículo.</t>
  </si>
  <si>
    <r>
      <t xml:space="preserve">d)      </t>
    </r>
    <r>
      <rPr>
        <b/>
        <sz val="10"/>
        <rFont val="Arial"/>
        <family val="2"/>
      </rPr>
      <t xml:space="preserve">¿Qué significa? </t>
    </r>
    <r>
      <rPr>
        <sz val="10"/>
        <rFont val="Arial"/>
        <family val="2"/>
      </rPr>
      <t>Una explicación del artículo que proporciona una razón para su inclusión y una descripción de cómo se espera que opere el sistema de gestión de seguridad alimentaria.</t>
    </r>
  </si>
  <si>
    <r>
      <t xml:space="preserve">e)      </t>
    </r>
    <r>
      <rPr>
        <b/>
        <sz val="10"/>
        <rFont val="Arial"/>
        <family val="2"/>
      </rPr>
      <t xml:space="preserve">¿Qué tengo que hacer? </t>
    </r>
    <r>
      <rPr>
        <sz val="10"/>
        <rFont val="Arial"/>
        <family val="2"/>
      </rPr>
      <t>Una lista de lo que se esperará de la empresa que proporcione pruebas de conformidad en base a dicho artículo.</t>
    </r>
  </si>
  <si>
    <r>
      <t xml:space="preserve">f)       </t>
    </r>
    <r>
      <rPr>
        <b/>
        <sz val="10"/>
        <rFont val="Arial"/>
        <family val="2"/>
      </rPr>
      <t>¿Qué hará el evaluador?</t>
    </r>
    <r>
      <rPr>
        <sz val="10"/>
        <rFont val="Arial"/>
        <family val="2"/>
      </rPr>
      <t xml:space="preserve"> Una serie de sugerencias para el evaluador sobre cómo pueden evaluar el cumplimiento en base a dicho artículo. No pretende ser una lista de verificación para ellos, pero apoyará la consistencia en la evaluación tanto para la empresa como para el evaluador.</t>
    </r>
  </si>
  <si>
    <t>Código de vendedor/proveedor</t>
  </si>
  <si>
    <t>Evaluación final:</t>
  </si>
  <si>
    <t>Descargo de responsabilidad:</t>
  </si>
  <si>
    <t>a. El Consejo de la Iniciativa Mundial de Seguridad Alimentaria no tiene control sobre la naturaleza de las evaluaciones realizadas utilizando esta lista de verificación.</t>
  </si>
  <si>
    <t xml:space="preserve">b. Cualquier resultado de una evaluación en base a los artículos de esta lista de verificación no implica una recomendación o aprobación por la  </t>
  </si>
  <si>
    <t>Iniciativa Mundial de Seguridad Alimentaria.</t>
  </si>
  <si>
    <t>Detalles de la evaluación y configuración de lista de verificación</t>
  </si>
  <si>
    <t>Criterios para aprobar</t>
  </si>
  <si>
    <t>Número de disconformidades Críticas</t>
  </si>
  <si>
    <t>Número de disconformidades Mayores</t>
  </si>
  <si>
    <t>Número de disconformidades Menores</t>
  </si>
  <si>
    <t>Puntuación sobre 100</t>
  </si>
  <si>
    <t>- Número máximo de disconformidades Mayores</t>
  </si>
  <si>
    <t>- Número máximo de NC Menores</t>
  </si>
  <si>
    <r>
      <t xml:space="preserve">- Una NC Crítica = </t>
    </r>
    <r>
      <rPr>
        <i/>
        <u/>
        <sz val="11"/>
        <color theme="3"/>
        <rFont val="Calibri"/>
        <family val="2"/>
        <scheme val="minor"/>
      </rPr>
      <t>suspenso</t>
    </r>
  </si>
  <si>
    <t>Duración (horas)</t>
  </si>
  <si>
    <t>Artículos</t>
  </si>
  <si>
    <t>A. Sistemas de Gestión de Seguridad Alimentaria</t>
  </si>
  <si>
    <t>B.A 1</t>
  </si>
  <si>
    <t>B.A 1.1</t>
  </si>
  <si>
    <t>B.A 1.2</t>
  </si>
  <si>
    <t>B.A 1.3</t>
  </si>
  <si>
    <t>B.A 1.4</t>
  </si>
  <si>
    <t>B.A 1.5</t>
  </si>
  <si>
    <t>B.A 1.6</t>
  </si>
  <si>
    <t>B.A 2</t>
  </si>
  <si>
    <t>B.A 2.1</t>
  </si>
  <si>
    <t>B.A 2.2</t>
  </si>
  <si>
    <t>B.A 2.3</t>
  </si>
  <si>
    <t>B.A 2.4</t>
  </si>
  <si>
    <t>I.A 2</t>
  </si>
  <si>
    <t>I.A 2.5</t>
  </si>
  <si>
    <t>B.A 3</t>
  </si>
  <si>
    <t>B.A 3.1</t>
  </si>
  <si>
    <t>B.A 3.2</t>
  </si>
  <si>
    <t>I.A 3</t>
  </si>
  <si>
    <t>I.A 3.3</t>
  </si>
  <si>
    <t>I.A 3.4</t>
  </si>
  <si>
    <t>I.A 3.5</t>
  </si>
  <si>
    <t>I.A 3.6</t>
  </si>
  <si>
    <t>B.A 4</t>
  </si>
  <si>
    <t>B.A 4.1</t>
  </si>
  <si>
    <t>B.A 4.2</t>
  </si>
  <si>
    <t>B.A 5</t>
  </si>
  <si>
    <t>B.A 5.1</t>
  </si>
  <si>
    <t>B.A 5.2</t>
  </si>
  <si>
    <t>B.A 6</t>
  </si>
  <si>
    <t>B.A 6.1</t>
  </si>
  <si>
    <t>I.A 6</t>
  </si>
  <si>
    <t>I.A 6.2</t>
  </si>
  <si>
    <t>I.A 6.3</t>
  </si>
  <si>
    <t>B.A 7</t>
  </si>
  <si>
    <t>B.A 7.1</t>
  </si>
  <si>
    <t>B.A 7.2</t>
  </si>
  <si>
    <t>I.A 7</t>
  </si>
  <si>
    <t>I.A 7.1</t>
  </si>
  <si>
    <t>B.A 8</t>
  </si>
  <si>
    <t>B.A 8.1</t>
  </si>
  <si>
    <t>I.A 8</t>
  </si>
  <si>
    <t>I.A 8.2</t>
  </si>
  <si>
    <t>I.A 8.3</t>
  </si>
  <si>
    <t>B.A 9</t>
  </si>
  <si>
    <t>B.A 9. 1</t>
  </si>
  <si>
    <t>B.A 9.2</t>
  </si>
  <si>
    <t>I.A 9</t>
  </si>
  <si>
    <t>I.A 9.3</t>
  </si>
  <si>
    <t>I.A 9.4</t>
  </si>
  <si>
    <t>I.A 9.5</t>
  </si>
  <si>
    <t>I.A 9.6</t>
  </si>
  <si>
    <t>I.A 10</t>
  </si>
  <si>
    <t>I.A 10.1</t>
  </si>
  <si>
    <t>I.A 10.2</t>
  </si>
  <si>
    <t>I.A 11</t>
  </si>
  <si>
    <t>I.A 11.1</t>
  </si>
  <si>
    <t>I.A 11.2</t>
  </si>
  <si>
    <t>I.A 12</t>
  </si>
  <si>
    <t>I.A 12.1</t>
  </si>
  <si>
    <t>I.A 12.2</t>
  </si>
  <si>
    <t>I.A 13</t>
  </si>
  <si>
    <t>I.A 13.1</t>
  </si>
  <si>
    <t>I.A 14</t>
  </si>
  <si>
    <t>I.A 14.1</t>
  </si>
  <si>
    <t>I.A 14.2</t>
  </si>
  <si>
    <t>B. Buenas Prácticas de Fabricación (BPF)</t>
  </si>
  <si>
    <t>B.B 1</t>
  </si>
  <si>
    <t>B.B 1.1</t>
  </si>
  <si>
    <t>B.B 1.2</t>
  </si>
  <si>
    <t>B.B 1.3</t>
  </si>
  <si>
    <t>B.B 1.4</t>
  </si>
  <si>
    <t>B.B 1.5</t>
  </si>
  <si>
    <t>B.B 1.6</t>
  </si>
  <si>
    <t>B.B 2</t>
  </si>
  <si>
    <t>B.B 2.1</t>
  </si>
  <si>
    <t>B.B 2.2</t>
  </si>
  <si>
    <t>B.B 2.3</t>
  </si>
  <si>
    <t>B.B 2.4</t>
  </si>
  <si>
    <t>B.B 2.5</t>
  </si>
  <si>
    <t>B.B 2.6</t>
  </si>
  <si>
    <t>B.B 3</t>
  </si>
  <si>
    <t>B.B 3.1</t>
  </si>
  <si>
    <t>B.B 3.2</t>
  </si>
  <si>
    <t>B.B 3.3</t>
  </si>
  <si>
    <t>B.B 4</t>
  </si>
  <si>
    <t>B.B 4.1</t>
  </si>
  <si>
    <t>B.B 5</t>
  </si>
  <si>
    <t>B.B 5.1</t>
  </si>
  <si>
    <t>B.B 5.2</t>
  </si>
  <si>
    <t>B.B 5.3</t>
  </si>
  <si>
    <t>B.B 5.4</t>
  </si>
  <si>
    <t>B.B 6</t>
  </si>
  <si>
    <t>B.B 6.1</t>
  </si>
  <si>
    <t>B.B 6.2</t>
  </si>
  <si>
    <t>B.B 7</t>
  </si>
  <si>
    <t>B.B 7.1</t>
  </si>
  <si>
    <t>B.B 7.2</t>
  </si>
  <si>
    <t>B.B 7.3</t>
  </si>
  <si>
    <t>B.B 7.4</t>
  </si>
  <si>
    <t>B.B 8</t>
  </si>
  <si>
    <t>B.B 8.1</t>
  </si>
  <si>
    <t>B.B 8.2</t>
  </si>
  <si>
    <t>B.B 9</t>
  </si>
  <si>
    <t>B.B 9.1</t>
  </si>
  <si>
    <t>B.B 9.2</t>
  </si>
  <si>
    <t>B.B 9.3</t>
  </si>
  <si>
    <t>I.B 9</t>
  </si>
  <si>
    <t>I.B 9.1</t>
  </si>
  <si>
    <t>I.B 9.2</t>
  </si>
  <si>
    <t>I.B 9.3</t>
  </si>
  <si>
    <t>I.B 10</t>
  </si>
  <si>
    <t>I.B 10.1</t>
  </si>
  <si>
    <t>I.B 10.2</t>
  </si>
  <si>
    <t>I.B 10.3</t>
  </si>
  <si>
    <t>I.B 10.4</t>
  </si>
  <si>
    <t>I.B 10.5</t>
  </si>
  <si>
    <t>C. Control de Riesgos Alimentarios</t>
  </si>
  <si>
    <t>B.C 1</t>
  </si>
  <si>
    <t>B.C 1.1</t>
  </si>
  <si>
    <t>B.C 1.2</t>
  </si>
  <si>
    <t>B.C 1.3</t>
  </si>
  <si>
    <t>B.C 1.4</t>
  </si>
  <si>
    <t>B.C 1.5</t>
  </si>
  <si>
    <t>B.C 1.6</t>
  </si>
  <si>
    <t>B.C 2</t>
  </si>
  <si>
    <t>B.C 2.1</t>
  </si>
  <si>
    <t>B.C 2.2</t>
  </si>
  <si>
    <t>B.C 2.3</t>
  </si>
  <si>
    <t>B.C 2.4</t>
  </si>
  <si>
    <t>B.C 2.5</t>
  </si>
  <si>
    <t>I.C 3</t>
  </si>
  <si>
    <t>I.C 3.1</t>
  </si>
  <si>
    <t>I.C 3.2</t>
  </si>
  <si>
    <t>I.C 3.3</t>
  </si>
  <si>
    <t>I.C 3.4</t>
  </si>
  <si>
    <t>I.C 3.5</t>
  </si>
  <si>
    <t>I.C 3.6</t>
  </si>
  <si>
    <t>I.C 3.7</t>
  </si>
  <si>
    <t>I.C 3.8</t>
  </si>
  <si>
    <t>I.C 3.9</t>
  </si>
  <si>
    <t>I.C 3.10</t>
  </si>
  <si>
    <t>I.C 3.11</t>
  </si>
  <si>
    <t>I.C 3.12</t>
  </si>
  <si>
    <t>I.C 4</t>
  </si>
  <si>
    <t>I.C 4.1</t>
  </si>
  <si>
    <t>I.C 4.2</t>
  </si>
  <si>
    <t>I.C 4.3</t>
  </si>
  <si>
    <t>Requisitos</t>
  </si>
  <si>
    <r>
      <t xml:space="preserve">Especificaciones incluyendo la liberación del producto
</t>
    </r>
    <r>
      <rPr>
        <sz val="11"/>
        <rFont val="Calibri"/>
        <family val="2"/>
      </rPr>
      <t>El negocio se asegurará de que las especificaciones del producto sean adecuadas, precisas y garanticen el cumplimiento de los requisitos pertinentes de seguridad, legislativos y del cliente. 
El negocio preparará e implantará procedimientos adecuados de liberación de productos.</t>
    </r>
  </si>
  <si>
    <t>¿Están disponibles las especificaciones para todas las entradas de productos (materias primas, ingredientes, aditivos, materiales de envasado, reelaboración) y los productos acabados?</t>
  </si>
  <si>
    <t>¿Las especificaciones disponibles cumplen los requisitos pertinentes de seguridad, legislativos y de los clientes?</t>
  </si>
  <si>
    <t>¿Están actualizadas las especificaciones, son inequívocas y están disponibles para el personal pertinente?</t>
  </si>
  <si>
    <t>¿Se comunican con claridad los cambios en las especificaciones tanto interna como externamente?</t>
  </si>
  <si>
    <t>¿Hay implantado un procedimiento documentado de liberación de productos?
¿Asegura de forma efectiva que el producto final cumple las especificaciones?</t>
  </si>
  <si>
    <t>¿Hay una persona designada con responsabilidad para controlar las especificaciones?</t>
  </si>
  <si>
    <r>
      <t xml:space="preserve">Trazabilidad
</t>
    </r>
    <r>
      <rPr>
        <sz val="11"/>
        <rFont val="Calibri"/>
        <family val="2"/>
      </rPr>
      <t>El negocio establecerá un sistema de trazabilidad que permita la identificación de lotes de productos y su relación con partidas de materias primas, materiales de envasado primarios y finales y registros de procesamiento y distribución. Los registros incluirán:
• Identificación de cualquier suministro de producto, ingrediente o servicio.
• Registros de partidas de productos en proceso o finales y envasado a lo largo del proceso de producción.
• Registros del comprador y del destino de entrega para todos los productos suministrados.</t>
    </r>
  </si>
  <si>
    <t xml:space="preserve">¿Hay implantado un sistema de trazabilidad documentado para cada producto que cumpla los requisitos normativos y de los clientes?      </t>
  </si>
  <si>
    <t>¿El sistema de trazabilidad, incluyendo el trabajo en curso, el tratamiento posterior y la reelaboración, es completamente operacional y efectivo?</t>
  </si>
  <si>
    <t>¿Están disponibles los registros que permiten la identificación de productos en todas las etapas de la producción: almacenamiento/inventario, trabajo en curso, procesamiento posterior, reelaboración, etc.? 
¿Están los registros disponibles desde la compra a través de la producción y hasta el destino inmediato para todas las materias primas y materiales de envasado (producto primario y final)?</t>
  </si>
  <si>
    <t>¿Hay procedimientos claros de etiquetado que garanticen una identificación continua del producto por todas las etapas de producción y entrega?</t>
  </si>
  <si>
    <r>
      <t xml:space="preserve">Trazabilidad
</t>
    </r>
    <r>
      <rPr>
        <sz val="11"/>
        <rFont val="Calibri"/>
        <family val="2"/>
      </rPr>
      <t>El negocio establecerá un sistema de trazabilidad que permita la identificación de lotes de productos y su relación con partidas de materias primas, materiales de envasado primarios y finales, y registros de procesamiento y distribución. 
El negocio se asegurará de que se pruebe el programa de trazabilidad al menos una vez al año y se actualice según corresponda. 
Los registros incluirán:
• Registros de pruebas anuales del sistema de trazabilidad.
• Registros de actualización del sistema según corresponda.</t>
    </r>
  </si>
  <si>
    <t>¿Se prueba el sistema de trazabilidad al menos una vez al año?
¿Se actualiza el sistema según corresponde y se mantienen registros?</t>
  </si>
  <si>
    <r>
      <t xml:space="preserve">Gestión de incidentes en la seguridad alimentaria
</t>
    </r>
    <r>
      <rPr>
        <sz val="11"/>
        <rFont val="Calibri"/>
        <family val="2"/>
      </rPr>
      <t>El negocio demostrará la capacidad para retirar y recuperar un producto afectado, ponerse en contacto con los clientes pertinentes y mantener registros de estos incidentes.</t>
    </r>
  </si>
  <si>
    <t>¿Puede el negocio retirar y recuperar el producto afectado?</t>
  </si>
  <si>
    <t>¿Se mantiene un registro de incidentes?</t>
  </si>
  <si>
    <r>
      <t xml:space="preserve">Gestión de incidentes en la seguridad alimentaria
</t>
    </r>
    <r>
      <rPr>
        <sz val="11"/>
        <rFont val="Calibri"/>
        <family val="2"/>
      </rPr>
      <t>El negocio dispondrá de un procedimiento de gestión de incidentes efectivo para todos los productos, incluyendo la elaboración de informes, la comunicación con clientes y la retirada y recuperación de productos. 
Estarán disponibles registros de revisión anual, de pruebas y de verificación del sistema.</t>
    </r>
  </si>
  <si>
    <t xml:space="preserve">¿Hay implantado un sistema de gestión de incidentes documentado que trate los informes de incidentes, la retirada y la recuperación de productos?           </t>
  </si>
  <si>
    <t xml:space="preserve">¿Hay implantado un plan de comunicación efectivo con una persona designada y responsable identificada para proporcionar información a clientes, consumidores y autoridades normativas?
</t>
  </si>
  <si>
    <t xml:space="preserve">¿El sistema de gestión de incidentes es revisado, probado y verificado al menos una vez al año?                                            </t>
  </si>
  <si>
    <t xml:space="preserve">¿Se registran y evalúan todos los incidentes para establecer su gravedad y el riesgo que suponen para el consumidor? 
</t>
  </si>
  <si>
    <r>
      <t xml:space="preserve">Control de productos disconformes
</t>
    </r>
    <r>
      <rPr>
        <sz val="11"/>
        <rFont val="Calibri"/>
        <family val="2"/>
      </rPr>
      <t>El negocio se asegurará de que cualquier producto que no sea conforme a los requisitos sea claramente identificado y controlado para evitar un uso o entrega inadecuada.</t>
    </r>
  </si>
  <si>
    <t xml:space="preserve">¿Hay implantado un procedimiento documentado para identificar y gestionar todas las materias primas, entradas de productos, productos semiacabados y acabados, equipos de procesamiento y materiales de envasado disconformes?                                    </t>
  </si>
  <si>
    <t>¿El control de productos disconformes está gestionado por personal competente?</t>
  </si>
  <si>
    <r>
      <t xml:space="preserve">Acción correctiva
</t>
    </r>
    <r>
      <rPr>
        <sz val="11"/>
        <rFont val="Calibri"/>
        <family val="2"/>
      </rPr>
      <t>El negocio se asegurará de que se tomen acciones correctivas tan pronto como sea posible para evitar la recurrencia de disconformidades.</t>
    </r>
  </si>
  <si>
    <t>¿Hay un procedimiento de acciones correctivas documentado para analizar cualquier reclamación e investigar disconformidades para evitar su recurrencia?</t>
  </si>
  <si>
    <r>
      <t>¿Están identificadas las acciones correctivas (por ejemplo, liberación, reelaboración, cuarentena, rechazo/eliminación) e implantadas de manera efectiva?</t>
    </r>
    <r>
      <rPr>
        <sz val="11"/>
        <color indexed="10"/>
        <rFont val="Calibri"/>
        <family val="2"/>
      </rPr>
      <t xml:space="preserve">                                                      </t>
    </r>
  </si>
  <si>
    <r>
      <t xml:space="preserve">Responsabilidad de la dirección
</t>
    </r>
    <r>
      <rPr>
        <sz val="11"/>
        <rFont val="Calibri"/>
        <family val="2"/>
      </rPr>
      <t xml:space="preserve">El negocio se asegurará de que exista un compromiso de la dirección para proporcionar los recursos necesarios para desarrollar, implantar y cumplir su programa de seguridad alimentaria. </t>
    </r>
  </si>
  <si>
    <t>¿Hay pruebas de que el negocio esté comprometido a proporcionar los recursos necesarios para desarrollar, implantar y cumplir su programa de seguridad alimentaria?</t>
  </si>
  <si>
    <r>
      <t xml:space="preserve">Responsabilidad de la dirección
</t>
    </r>
    <r>
      <rPr>
        <sz val="11"/>
        <rFont val="Calibri"/>
        <family val="2"/>
      </rPr>
      <t>El negocio se asegurará de que exista un compromiso de la dirección para proporcionar los recursos necesarios para desarrollar, implantar y cumplir su programa de seguridad alimentaria. 
El negocio establecerá una estructura organizativa clara, con descripciones laborales, responsabilidades y relaciones de presentación de informes de al menos la plantilla cuyas actividades afecten a la seguridad alimentaria.</t>
    </r>
  </si>
  <si>
    <r>
      <t xml:space="preserve">¿Existe un </t>
    </r>
    <r>
      <rPr>
        <sz val="11"/>
        <color indexed="8"/>
        <rFont val="Calibri"/>
        <family val="2"/>
      </rPr>
      <t>organigrama</t>
    </r>
    <r>
      <rPr>
        <sz val="11"/>
        <color indexed="10"/>
        <rFont val="Calibri"/>
        <family val="2"/>
      </rPr>
      <t xml:space="preserve"> </t>
    </r>
    <r>
      <rPr>
        <sz val="11"/>
        <rFont val="Calibri"/>
        <family val="2"/>
      </rPr>
      <t xml:space="preserve"> actualizado que destaca la estructura empresarial disponible?</t>
    </r>
  </si>
  <si>
    <t xml:space="preserve">¿Las responsabilidades relativas a la seguridad de los productos están documentadas, claramente definidas y disponibles legalmente, y se comunican a la plantilla?  </t>
  </si>
  <si>
    <r>
      <t xml:space="preserve">Requisitos de mantenimiento de registros
</t>
    </r>
    <r>
      <rPr>
        <sz val="11"/>
        <rFont val="Calibri"/>
        <family val="2"/>
      </rPr>
      <t>El negocio se asegurará de que los registros estén disponibles para demostrar que el negocio está cumpliendo con el sistema de seguridad alimentaria, que incluye todos los requisitos normativos pertinentes y de seguridad alimentaria de clientes.</t>
    </r>
  </si>
  <si>
    <t>¿Hay registros disponibles para apoyar el cumplimiento del negocio con el sistema de seguridad alimentaria que incluya requisitos normativos y de seguridad alimentaria de clientes que sean aplicables?</t>
  </si>
  <si>
    <t>¿El negocio ha establecido plazos para la retención de registros que cumpla con requisitos normativos o de los clientes?</t>
  </si>
  <si>
    <r>
      <t xml:space="preserve">Requisitos generales de documentación
</t>
    </r>
    <r>
      <rPr>
        <sz val="11"/>
        <rFont val="Calibri"/>
        <family val="2"/>
      </rPr>
      <t xml:space="preserve">El negocio establecerá e implantará procedimientos para asegurarse de que todos los documentos se mantienen y están actualizados. </t>
    </r>
  </si>
  <si>
    <t>¿Hay implantado un procedimiento de documentación por escrito y está implantado de forma efectiva?</t>
  </si>
  <si>
    <r>
      <t xml:space="preserve">Control de dispositivos de medición y de seguimiento
</t>
    </r>
    <r>
      <rPr>
        <sz val="11"/>
        <rFont val="Calibri"/>
        <family val="2"/>
      </rPr>
      <t>Los dispositivos de medición y seguimiento esenciales para la seguridad alimentaria y los requisitos normativos serán fiables.</t>
    </r>
  </si>
  <si>
    <t>¿Son fiables los dispositivos de medición y seguimiento esenciales para la seguridad alimentaria y los requisitos normativos?</t>
  </si>
  <si>
    <r>
      <t xml:space="preserve">Control de dispositivos de medición y de seguimiento
</t>
    </r>
    <r>
      <rPr>
        <sz val="11"/>
        <rFont val="Calibri"/>
        <family val="2"/>
      </rPr>
      <t>El negocio identificará los dispositivos de medición y seguimiento esenciales para la seguridad alimentaria, se asegurará de que estén calibrados y de que estén localizables conforme a una norma nacional o internacional reconocida.</t>
    </r>
  </si>
  <si>
    <t>¿están identificados, calibrados y localizables los dispositivos de medición y seguimiento esenciales para la seguridad alimentaria y controlados de forma efectiva?</t>
  </si>
  <si>
    <t>¿Se registran las acciones que se toman cuando se detecta que los dispositivos de medición y seguimiento están fuera de los límites especificados?</t>
  </si>
  <si>
    <r>
      <t xml:space="preserve">Formación
</t>
    </r>
    <r>
      <rPr>
        <sz val="11"/>
        <rFont val="Calibri"/>
        <family val="2"/>
      </rPr>
      <t>El negocio se asegurará de que el personal esté adecuadamente formado en materia de seguridad alimentaria y prácticas de acuerdo a sus responsabilidades laborales.</t>
    </r>
  </si>
  <si>
    <t>¿Se ha formado de forma efectiva al nuevo personal?</t>
  </si>
  <si>
    <t>¿Todas las personas pertinentes han recibido formación complementaria?</t>
  </si>
  <si>
    <r>
      <t xml:space="preserve">Formación
</t>
    </r>
    <r>
      <rPr>
        <sz val="11"/>
        <rFont val="Calibri"/>
        <family val="2"/>
      </rPr>
      <t>El negocio implantará un sistema para garantizar que todo el personal esté adecuadamente formado, instruido y supervisado en principios y prácticas de seguridad alimentaria que correspondan a su trabajo.</t>
    </r>
  </si>
  <si>
    <t>¿Hay implantado un programa de formación de personal y está implantado de manera efectiva?</t>
  </si>
  <si>
    <t xml:space="preserve">¿Hay implantado un programa de formación de APPCC? </t>
  </si>
  <si>
    <t xml:space="preserve">¿Hay disponibles registros de formación adecuados? </t>
  </si>
  <si>
    <t>¿Se ha documentado e implantado un programa de formación complementaria?</t>
  </si>
  <si>
    <r>
      <t xml:space="preserve">Procedimientos
</t>
    </r>
    <r>
      <rPr>
        <sz val="11"/>
        <rFont val="Calibri"/>
        <family val="2"/>
      </rPr>
      <t>El negocio preparará e implantará procedimientos e instrucciones detalladas para todos los procesos y operaciones que influyan sobre la seguridad de los productos.</t>
    </r>
  </si>
  <si>
    <t xml:space="preserve">¿Están los procedimientos detallados desarrollados e implantados de manera efectiva para todos los procesos y operaciones que afectan a la seguridad alimentaria?  </t>
  </si>
  <si>
    <t>¿Son los procedimientos comunicados claramente a las personas pertinentes?</t>
  </si>
  <si>
    <r>
      <t xml:space="preserve">Tratamiento de reclamaciones
</t>
    </r>
    <r>
      <rPr>
        <sz val="11"/>
        <rFont val="Calibri"/>
        <family val="2"/>
      </rPr>
      <t xml:space="preserve">El negocio preparará e implantará un programa efectivo para la gestión de reclamaciones de clientes y consumidores.
Los datos serán controlados y gestionados para garantizar que hay acciones correctivas en cuestiones de cumplimiento y de seguridad alimentaria. </t>
    </r>
  </si>
  <si>
    <t xml:space="preserve">¿Hay documentado e implantado de manera efectiva un programa de gestión de reclamaciones?   </t>
  </si>
  <si>
    <t>¿Se mantienen registros de todas las reclamaciones de clientes y consumidores, investigaciones y acciones correctivas?</t>
  </si>
  <si>
    <r>
      <t xml:space="preserve">Análisis del producto
</t>
    </r>
    <r>
      <rPr>
        <sz val="11"/>
        <rFont val="Calibri"/>
        <family val="2"/>
      </rPr>
      <t>El negocio implantará un programa para garantizar que se realiza un análisis sistemático de productos e ingredientes para cuestiones que se identifiquen como esenciales para la seguridad alimentaria y para los requisitos legales, así como para las especificaciones de clientes.
El negocio se asegurará de que los métodos utilizados proporcionen resultados válidos (por ejemplo, mediante los procedimientos establecidos en ISO 17025 y/o métodos reconocidos por la industria).</t>
    </r>
  </si>
  <si>
    <t xml:space="preserve">¿Hay implantados procedimientos de análisis para asegurarse de que se cumplen todos los requisitos de productos especificados, incluyendo los requisitos legales y especificaciones de clientes durante toda la vida útil de almacenamiento? </t>
  </si>
  <si>
    <t>¿Se utilizan los métodos, relevantes para la seguridad alimentaria, para proporcionar resultados válidos (por ejemplo, mediante los procedimientos establecidos en ISO 17025 y/o métodos reconocidos por la industria)?</t>
  </si>
  <si>
    <r>
      <t xml:space="preserve">Compras
</t>
    </r>
    <r>
      <rPr>
        <sz val="11"/>
        <rFont val="Calibri"/>
        <family val="2"/>
      </rPr>
      <t>El negocio controlará los procesos de compra para asegurarse de que son artículos suministrados externamente y los servicios son conformes a los requisitos por escrito.</t>
    </r>
  </si>
  <si>
    <t xml:space="preserve">¿Los productos y servicios comprados cumplen las especificaciones actuales y los acuerdos contractuales? </t>
  </si>
  <si>
    <r>
      <t xml:space="preserve">Aprobación del proveedor y seguimiento del cumplimiento
</t>
    </r>
    <r>
      <rPr>
        <sz val="11"/>
        <rFont val="Calibri"/>
        <family val="2"/>
      </rPr>
      <t>El negocio operará procedimientos para su aprobación y para el seguimiento continuado de todos sus proveedores cuyos productos o servicios puedan afectar a la seguridad y a la calidad alimentaria. 
Se registrarán los resultados de las evaluaciones y de las acciones de seguimiento.</t>
    </r>
  </si>
  <si>
    <t xml:space="preserve">¿Hay documentado e implantado de forma efectiva un programa de aprobación del proveedor? </t>
  </si>
  <si>
    <t xml:space="preserve">¿Hay un programa de seguimiento del proveedor documentado e implantado de manera efectiva? </t>
  </si>
  <si>
    <r>
      <t xml:space="preserve">Higiene personal
</t>
    </r>
    <r>
      <rPr>
        <sz val="11"/>
        <rFont val="Calibri"/>
        <family val="2"/>
      </rPr>
      <t>El negocio garantizará la implantación de prácticas higiénicas adecuadas para todo su personal y visitantes.  
Dichas prácticas resultarán en una manipulación higiénica y en una entrega de productos de calidad y seguros a los clientes. 
Deberá seguirse la recomendación sobre higiene personal de la Comisión del Codex Alimentarius.</t>
    </r>
  </si>
  <si>
    <t xml:space="preserve">¿Están implantados todos los requisitos de higiene personal y son aplicables a todas las personas pertinentes, contratistas y visitantes?       </t>
  </si>
  <si>
    <t xml:space="preserve">¿Cumplen los requisitos de higiene personal con todos los requisitos legales, si procede? 
</t>
  </si>
  <si>
    <t xml:space="preserve">¿Hay implantados procedimientos de comunicación para el personal, contratistas y visitantes que traten las acciones que han de llevarse a cabo en caso de una enfermedad infecciosa?
</t>
  </si>
  <si>
    <t xml:space="preserve">¿Hay una persona cualificada responsable de decidir si los individuos con una supuesta enfermedad pueden entrar en las zonas de alimentos y cómo se controla a estos individuos?
</t>
  </si>
  <si>
    <t xml:space="preserve">¿Todas las personas, contratistas y visitantes son conscientes de los requisitos de higiene personal y los cumplen?
</t>
  </si>
  <si>
    <t xml:space="preserve">¿Todas las personas, contratistas y visitantes son conscientes y cumplen los requisitos para el uso y cambio de vestimenta de protección en zonas de trabajo específicas?
</t>
  </si>
  <si>
    <r>
      <t xml:space="preserve">Entorno de las instalaciones
</t>
    </r>
    <r>
      <rPr>
        <sz val="11"/>
        <rFont val="Calibri"/>
        <family val="2"/>
      </rPr>
      <t>Las instalaciones del negocio estarán ubicadas y mantenidas para reducir el riesgo de contaminación y permitir la producción de productos seguros y legales.</t>
    </r>
  </si>
  <si>
    <t>¿Está la instalación ubicada, diseñada, construida y mantenida para garantizar la seguridad alimentaria?</t>
  </si>
  <si>
    <t>¿Está la instalación mantenida de forma efectiva, limpia y desinfectada para evitar contaminación física, química y microbiológica de los productos?</t>
  </si>
  <si>
    <t>¿La iluminación tiene una intensidad adecuada y está diseñada para garantizar que la práctica de seguridad alimentaria sea efectiva?</t>
  </si>
  <si>
    <t>¿Las estructuras, superficies y materiales que entran en contacto con los alimentos son fáciles de mantener, están limpios y se desinfectan cuando sea apropiado?</t>
  </si>
  <si>
    <t xml:space="preserve">¿Están los equipos colocados para garantizar que no comprometen la seguridad alimentaria de aguas residuales o desagües? </t>
  </si>
  <si>
    <t xml:space="preserve">¿Los suelos y las zonas circundantes de la instalación se mantienen y están libres de residuos y de basura acumulada?
</t>
  </si>
  <si>
    <r>
      <t xml:space="preserve">Limpieza y desinfección
</t>
    </r>
    <r>
      <rPr>
        <sz val="11"/>
        <rFont val="Calibri"/>
        <family val="2"/>
      </rPr>
      <t>El negocio se asegurará de que se mantengan normas adecuadas de limpieza y desinfección en todo momento y en todas las etapas de producción.</t>
    </r>
  </si>
  <si>
    <t xml:space="preserve">¿Se documentan los procedimientos implantados de limpieza y desinfección y son efectivos, incluyendo las actividades de verificación, para garantizar la limpieza de la instalación, de los servicios y de los equipos?
</t>
  </si>
  <si>
    <t xml:space="preserve">¿Están claramente marcados los equipos de limpieza, utensilios y químicos, están almacenados en una zona separada alejada del producto, equipo o envase y son aptos para el uso previsto?
</t>
  </si>
  <si>
    <t>¿Se utiliza personal cualificado y formado para la limpieza y desinfección?</t>
  </si>
  <si>
    <r>
      <t xml:space="preserve">Control de contaminación de productos
</t>
    </r>
    <r>
      <rPr>
        <sz val="11"/>
        <rFont val="Calibri"/>
        <family val="2"/>
      </rPr>
      <t>El negocio se asegurará de que se implanten las instalaciones y procedimientos adecuados para minimizar el riesgo físico, químico o microbiológico de contaminación de los productos.</t>
    </r>
  </si>
  <si>
    <t>¿Hay implantadas barreras físicas o procedimientos efectivos para reducir y evitar el riesgo de cualquier contaminación física, química o microbiológica potencial?</t>
  </si>
  <si>
    <r>
      <t xml:space="preserve">Control de plagas
</t>
    </r>
    <r>
      <rPr>
        <sz val="11"/>
        <rFont val="Calibri"/>
        <family val="2"/>
      </rPr>
      <t>El negocio se asegurará de que hay controles implantados para reducir o eliminar el riesgo de infección por plagas (incluyendo roedores, insectos y pájaros).</t>
    </r>
  </si>
  <si>
    <r>
      <t xml:space="preserve">¿Hay pruebas de infección por plagas?
</t>
    </r>
    <r>
      <rPr>
        <b/>
        <strike/>
        <sz val="11"/>
        <color rgb="FFFF0000"/>
        <rFont val="Calibri"/>
        <family val="2"/>
      </rPr>
      <t/>
    </r>
  </si>
  <si>
    <t>¿Hay implantado un programa de control de plagas efectivo?</t>
  </si>
  <si>
    <t>¿Son los controles apropiados con respecto al producto, materia prima e instalación?</t>
  </si>
  <si>
    <t xml:space="preserve">¿Lleva a cabo el programa de inspección una persona competente con una frecuencia adecuada y se tratan los resultados?
</t>
  </si>
  <si>
    <r>
      <t xml:space="preserve">Calidad del agua
</t>
    </r>
    <r>
      <rPr>
        <sz val="11"/>
        <rFont val="Calibri"/>
        <family val="2"/>
      </rPr>
      <t>El negocio se asegurará de que la calidad del agua, hielo o vapor en contacto con productos alimentarios es apta para su uso previsto. 
Toda el agua en contacto con los alimentos, el agua de los ingredientes y el agua utilizada en las operaciones de limpieza y saneamiento procederá de una fuente potable.</t>
    </r>
  </si>
  <si>
    <t xml:space="preserve">¿Se han implantado procesos para garantizar que la calidad del agua, del vapor y del hielo no pongan en peligro la seguridad alimentaria del producto acabado?
</t>
  </si>
  <si>
    <t xml:space="preserve">¿Hay procedimientos documentados implantados para evitar la contaminación cruzada del agua potable por agua no potable?
</t>
  </si>
  <si>
    <r>
      <t xml:space="preserve">Instalaciones para el personal
</t>
    </r>
    <r>
      <rPr>
        <sz val="11"/>
        <rFont val="Calibri"/>
        <family val="2"/>
      </rPr>
      <t>El negocio se asegurará de que las instalaciones para el personal estén diseñadas y operadas para minimizar los riesgos de seguridad alimentaria.</t>
    </r>
  </si>
  <si>
    <t>¿Se proporcionan vestuarios adecuados para el personal?</t>
  </si>
  <si>
    <t>¿Se proporcionan aseos operativos, accesibles y separados adecuadamente de las zonas de procesamiento/manipulación de alimentos?</t>
  </si>
  <si>
    <t>¿Se proporcionan instalaciones para el lavado de manos y son adecuadas, accesibles y suficientes?</t>
  </si>
  <si>
    <t xml:space="preserve">¿Se proporcionan comedores alejados de las zonas de producción, envasado y almacenamiento? </t>
  </si>
  <si>
    <r>
      <t xml:space="preserve">Gestión de residuos
</t>
    </r>
    <r>
      <rPr>
        <sz val="11"/>
        <rFont val="Calibri"/>
        <family val="2"/>
      </rPr>
      <t>El negocio dispondrá de un programa para la recogida y eliminación de materiales residuales.</t>
    </r>
  </si>
  <si>
    <t xml:space="preserve">¿Hay implantadas provisiones adecuadas para el almacenamiento y eliminación de los residuos?  </t>
  </si>
  <si>
    <r>
      <t>Los contenedores que están diseñados para los productos incomestibles, residuos o subproductos, ¿están marcados claramente y se utilizan adecuadamente?</t>
    </r>
    <r>
      <rPr>
        <b/>
        <sz val="9"/>
        <color indexed="8"/>
        <rFont val="Times New Roman"/>
        <family val="1"/>
      </rPr>
      <t/>
    </r>
  </si>
  <si>
    <r>
      <t xml:space="preserve">Almacenamiento y transporte
</t>
    </r>
    <r>
      <rPr>
        <sz val="11"/>
        <rFont val="Calibri"/>
        <family val="2"/>
      </rPr>
      <t>El negocio se asegurará de que todas las materias primas (incluyendo envases), productos semiprocesados y productos finalizados sean almacenados y transportados en condiciones que protejan al producto.</t>
    </r>
  </si>
  <si>
    <t>¿Son las instalaciones adecuadas para el almacenamiento de alimentos e ingredientes?</t>
  </si>
  <si>
    <t>¿Están construidas las instalaciones de almacenamiento de alimentos para proteger de forma efectiva los materiales y los productos acabados de la contaminación durante el almacenamiento?</t>
  </si>
  <si>
    <t>¿Es adecuado el transporte de alimentos para minimizar el deterioro de los alimentos (por ejemplo mediante el control de temperatura y humedad).</t>
  </si>
  <si>
    <r>
      <t>Almacenamiento</t>
    </r>
    <r>
      <rPr>
        <b/>
        <sz val="11"/>
        <color indexed="17"/>
        <rFont val="Calibri"/>
        <family val="2"/>
      </rPr>
      <t xml:space="preserve"> </t>
    </r>
    <r>
      <rPr>
        <b/>
        <sz val="11"/>
        <color indexed="8"/>
        <rFont val="Calibri"/>
        <family val="2"/>
      </rPr>
      <t xml:space="preserve">y transporte
</t>
    </r>
    <r>
      <rPr>
        <sz val="11"/>
        <color indexed="8"/>
        <rFont val="Calibri"/>
        <family val="2"/>
      </rPr>
      <t>El negocio se asegurará de que todas las materias primas (incluyendo envases), productos semiprocesados y productos acabados sean almacenados y transportados en condiciones que protejan la integridad del producto. Todos los vehículos, incluyendo los vehículos contratados utilizados para el transporte de materias primas (incluyendo envases), reelaboración, productos semiprocesados y productos acabados, serán aptos para su fin previsto, se mantendrán en buenas condiciones y estarán limpios.</t>
    </r>
  </si>
  <si>
    <t>¿Hay un procedimiento de transporte del producto y se lleva a cabo de forma efectiva?</t>
  </si>
  <si>
    <t>¿Hay un procedimiento de vehículo de transporte y se lleva a cabo de forma efectiva?</t>
  </si>
  <si>
    <t>¿Se utilizan los procesos de mantenimiento e higiene para los vehículos y equipos utilizados para la carga y descarga?
¿Se llevan a cabo de forma efectiva?</t>
  </si>
  <si>
    <r>
      <t xml:space="preserve">Mantenimiento de instalaciones y equipos
</t>
    </r>
    <r>
      <rPr>
        <sz val="11"/>
        <rFont val="Calibri"/>
        <family val="2"/>
      </rPr>
      <t>El negocio implantará un sistema de mantenimiento planificado, preventivo y correctivo para garantizar un nivel adecuado de seguridad alimentaria en la instalación.</t>
    </r>
  </si>
  <si>
    <t xml:space="preserve">¿Hay establecido un programa de mantenimiento documentado?
</t>
  </si>
  <si>
    <t>¿Hay implantado un programa de mantenimiento efectivo?</t>
  </si>
  <si>
    <t xml:space="preserve">¿Hay implantado un procedimiento de higiene y limpieza documentado para todas las actividades de mantenimiento? </t>
  </si>
  <si>
    <t>¿Hay procedimientos de higiene efectivos para las actividades de mantenimiento?</t>
  </si>
  <si>
    <t>¿Son adecuados para su uso previsto todos los materiales utilizados para el mantenimiento y reparación?</t>
  </si>
  <si>
    <r>
      <t xml:space="preserve">Tareas preliminares
</t>
    </r>
    <r>
      <rPr>
        <sz val="11"/>
        <rFont val="Calibri"/>
        <family val="2"/>
      </rPr>
      <t>El negocio identificará y cumplirá los requisitos normativos y de clientes relativos al producto y la categoría del producto. 
Para todos los productos, se incluirá lo siguiente: 
• Tarea 1: establecer un equipo de seguridad alimentaria multidisciplinar.
• Tarea 2: describir el producto y la categoría del producto de todos los ingredientes (incluyendo materias primas, envases, productos acabados) y las condiciones requeridas para el almacenamiento y distribución. 
• Tarea 3: describir el uso previsto del producto e identificar al consumidor objetivo.
• Tarea 4: describir todos los pasos dados para producir el producto en un diagrama de flujo de procesos. 
• Tarea 5: comparar el diagrama de flujo del proceso con el proceso de producción para garantizar que sea preciso.</t>
    </r>
  </si>
  <si>
    <t>¿Ha identificado y cumplido el negocio los requisitos normativos y de clientes relativos al producto y a sus categorías?</t>
  </si>
  <si>
    <t>¿Ha realizado el equipo con diferentes responsabilidades para la seguridad alimentaria las tareas descritas en esta sección de la lista de verificación (tareas 2-5)?</t>
  </si>
  <si>
    <t>¿Hay una descripción del producto completa/categoría del producto, incluyendo todos los ingredientes, incluidas las materias primas, envases, productos acabados y las condiciones requeridas para el almacenamiento y distribución?</t>
  </si>
  <si>
    <t>¿Se ha descrito el uso previsto del producto y se ha identificado al consumidor objetivo?</t>
  </si>
  <si>
    <t>¿Se han dado todos los pasos de los procesos para producir el producto descrito en un diagrama de flujo del proceso?</t>
  </si>
  <si>
    <t>¿Se ha comparado el diagrama de flujo del proceso para garantizar que refleja de forma precisa el proceso?</t>
  </si>
  <si>
    <r>
      <t xml:space="preserve">Control de alérgenos
</t>
    </r>
    <r>
      <rPr>
        <sz val="11"/>
        <rFont val="Calibri"/>
        <family val="2"/>
      </rPr>
      <t>El negocio se asegurará de que hay implantadas medidas de control adecuadas para evitar la contaminación cruzada de alérgenos. 
Todos los ingredientes que se sabe que causan alergias alimentarias en el producto se identificarán claramente y se comunicarán al cliente.</t>
    </r>
  </si>
  <si>
    <t>¿Hay implantado un programa documentado para el control de alérgenos y para evitar la contaminación cruzada de productos en todas las etapas de la producción?</t>
  </si>
  <si>
    <t>¿Se trataron los reglamentos y los requisitos adecuados de los clientes en el desarrollo del programa de control de alérgenos?</t>
  </si>
  <si>
    <t>¿Se han identificado las causas potenciales de la contaminación cruzada y se han establecido procedimientos para el manejo de materias primas, productos intermedios y acabados para evitar la contaminación cruzada?</t>
  </si>
  <si>
    <t>¿Hay implantados procedimientos relativos a la limpieza y saneamiento de las superficies de contacto con el producto y son efectivas para eliminar todos los alérgenos potenciales de las superficies en contacto con los alimentos?</t>
  </si>
  <si>
    <t>¿Hay un sistema claro de etiquetado que garantice una identificación continua del producto por todas las etapas de producción y entrega?</t>
  </si>
  <si>
    <r>
      <t xml:space="preserve">APPCC
</t>
    </r>
    <r>
      <rPr>
        <sz val="11"/>
        <rFont val="Calibri"/>
        <family val="2"/>
      </rPr>
      <t>El negocio llevará a cabo un análisis de riesgos de sus procesos de fabricación de alimentos como un paso mínimo para determinar si hay riesgos asociados a la producción de su artículo alimentario. 
El negocio utilizará la herramienta de APPCC (Análisis de Peligros y Puntos Críticos de Control) para llevar a cabo esta evaluación. 
Si los riesgos se identifican dentro del proceso de fabricación, se espera que el negocio tome las medidas oportunas para desarrollar un plan de APPCC que cumpla los 7 principios reflejados dentro del Codex Alimentarius.</t>
    </r>
  </si>
  <si>
    <r>
      <t>Principio 1:</t>
    </r>
    <r>
      <rPr>
        <sz val="11"/>
        <rFont val="Calibri"/>
        <family val="2"/>
      </rPr>
      <t xml:space="preserve"> ¿Se ha llevado a cabo un análisis de riesgos para cada paso del proceso en la fabricación de un artículo alimentario?  </t>
    </r>
  </si>
  <si>
    <t>¿Dirigió el análisis de riesgos un equipo competente?</t>
  </si>
  <si>
    <r>
      <t>Principio 2:</t>
    </r>
    <r>
      <rPr>
        <sz val="11"/>
        <rFont val="Calibri"/>
        <family val="2"/>
      </rPr>
      <t xml:space="preserve"> Si el análisis de riesgos indica cualquier riesgo significativo no minimizado o eliminado por las Buenas Prácticas de Fabricación (BPF) que están presentes en el proceso de fabricación alimentaria, ¿se identifican como Puntos Críticos de Control (PCC)? </t>
    </r>
  </si>
  <si>
    <r>
      <t xml:space="preserve">Principio 3: </t>
    </r>
    <r>
      <rPr>
        <sz val="11"/>
        <rFont val="Calibri"/>
        <family val="2"/>
      </rPr>
      <t>¿Están</t>
    </r>
    <r>
      <rPr>
        <b/>
        <sz val="11"/>
        <rFont val="Calibri"/>
        <family val="2"/>
      </rPr>
      <t xml:space="preserve"> </t>
    </r>
    <r>
      <rPr>
        <sz val="11"/>
        <rFont val="Calibri"/>
        <family val="2"/>
      </rPr>
      <t xml:space="preserve"> establecidos los Límites Críticos para cada PCC?</t>
    </r>
    <r>
      <rPr>
        <sz val="11"/>
        <color indexed="8"/>
        <rFont val="Calibri"/>
        <family val="2"/>
      </rPr>
      <t/>
    </r>
  </si>
  <si>
    <r>
      <t>Principio 4:</t>
    </r>
    <r>
      <rPr>
        <sz val="11"/>
        <rFont val="Calibri"/>
        <family val="2"/>
      </rPr>
      <t xml:space="preserve"> ¿Hay establecidos procedimientos de seguimiento para cada PCC?</t>
    </r>
  </si>
  <si>
    <t>¿Están implantados de forma efectiva los PCC?</t>
  </si>
  <si>
    <r>
      <t xml:space="preserve">Principio 5: </t>
    </r>
    <r>
      <rPr>
        <sz val="11"/>
        <color indexed="8"/>
        <rFont val="Calibri"/>
        <family val="2"/>
      </rPr>
      <t xml:space="preserve">¿Se han establecido </t>
    </r>
    <r>
      <rPr>
        <sz val="11"/>
        <rFont val="Calibri"/>
        <family val="2"/>
      </rPr>
      <t xml:space="preserve">acciones correctivas </t>
    </r>
    <r>
      <rPr>
        <sz val="11"/>
        <color indexed="8"/>
        <rFont val="Calibri"/>
        <family val="2"/>
      </rPr>
      <t>para cada PCC en caso de que se excedan los límites críticos?</t>
    </r>
  </si>
  <si>
    <r>
      <t>Principio 6:</t>
    </r>
    <r>
      <rPr>
        <sz val="11"/>
        <rFont val="Calibri"/>
        <family val="2"/>
      </rPr>
      <t xml:space="preserve"> ¿Se han establecido procedimientos de verificación? </t>
    </r>
  </si>
  <si>
    <t xml:space="preserve">¿Se han implantado de forma efectiva procedimientos de verificación? </t>
  </si>
  <si>
    <r>
      <t>Principio 7:</t>
    </r>
    <r>
      <rPr>
        <sz val="11"/>
        <rFont val="Calibri"/>
        <family val="2"/>
      </rPr>
      <t xml:space="preserve"> ¿Se ha establecido un registro de mantenimiento y documentación para procedimientos de APPCC?  </t>
    </r>
  </si>
  <si>
    <t xml:space="preserve">¿Se han implantado de manera efectiva los procedimientos relacionados con el APPCC y con el mantenimiento de registros y documentación? </t>
  </si>
  <si>
    <t xml:space="preserve">¿El negocio ha implantado medidas de control específico para todos los pasos relevantes no identificados como PCC?  </t>
  </si>
  <si>
    <r>
      <t xml:space="preserve">Protección alimentaria
</t>
    </r>
    <r>
      <rPr>
        <sz val="11"/>
        <rFont val="Calibri"/>
        <family val="2"/>
      </rPr>
      <t>El negocio evaluará su capacidad para evitar la alteración intencional del producto/contaminación intencional e implantará las medidas de control preventivas adecuadas.</t>
    </r>
  </si>
  <si>
    <r>
      <t>¿Se han evaluado las amenazas al producto como resultado de la alteración intencional del producto o de la contaminación intencional?</t>
    </r>
    <r>
      <rPr>
        <sz val="11"/>
        <color indexed="8"/>
        <rFont val="Times New Roman"/>
        <family val="1"/>
      </rPr>
      <t xml:space="preserve"> </t>
    </r>
  </si>
  <si>
    <r>
      <t>¿Se han identificado puntos en el proceso que sean vulnerables a la alteración intencionada del producto/contaminación intencional y se han sometido a un control de acceso adicional?</t>
    </r>
    <r>
      <rPr>
        <sz val="11"/>
        <color indexed="8"/>
        <rFont val="Times New Roman"/>
        <family val="1"/>
      </rPr>
      <t xml:space="preserve"> </t>
    </r>
  </si>
  <si>
    <r>
      <t>¿Hay implantadas medidas para tratar qué hacer con el producto, si se da un acceso prohibido y el producto puede haber sido alterado intencionalmente o contaminado de forma intencional?</t>
    </r>
    <r>
      <rPr>
        <sz val="11"/>
        <color indexed="8"/>
        <rFont val="Times New Roman"/>
        <family val="1"/>
      </rPr>
      <t xml:space="preserve"> </t>
    </r>
  </si>
  <si>
    <t>Comentarios y observaciones</t>
  </si>
  <si>
    <t>¿Cumple los Requisitos?</t>
  </si>
  <si>
    <t>Comentario/advertencia</t>
  </si>
  <si>
    <t>¿Aplicable?</t>
  </si>
  <si>
    <t>Grupo</t>
  </si>
  <si>
    <t>I</t>
  </si>
  <si>
    <t>Categoría</t>
  </si>
  <si>
    <t>Categoría de requisitos</t>
  </si>
  <si>
    <t>Conforme</t>
  </si>
  <si>
    <t>NC Menor</t>
  </si>
  <si>
    <t>NC Mayor</t>
  </si>
  <si>
    <t>NC Crítica</t>
  </si>
  <si>
    <t>N/A</t>
  </si>
  <si>
    <t>El peor de los casos</t>
  </si>
  <si>
    <r>
      <t>Básico: Versión 2</t>
    </r>
    <r>
      <rPr>
        <sz val="9"/>
        <rFont val="Calibri"/>
        <family val="2"/>
      </rPr>
      <t> </t>
    </r>
  </si>
  <si>
    <t>Básico</t>
  </si>
  <si>
    <t>Intermedio</t>
  </si>
  <si>
    <t>Lista de Artículos por eximir</t>
  </si>
  <si>
    <t>Artículo</t>
  </si>
  <si>
    <t>&lt;&lt; Introduzca la lista de artículos que van a estar exentos en la columna A. Utilice las listas desplegables en las celdas y no deje ninguna fila en blanco.</t>
  </si>
  <si>
    <t>Haga esto solo si es aplicable a este proyecto. De lo contrario, borre los artículos.</t>
  </si>
  <si>
    <t>Tipo de ususario</t>
  </si>
  <si>
    <t>Total completado</t>
  </si>
  <si>
    <t>El total debería ser:</t>
  </si>
  <si>
    <t>% completado</t>
  </si>
  <si>
    <t>Completo</t>
  </si>
  <si>
    <t>Puntuación</t>
  </si>
  <si>
    <t>Puntuación para el gráfico</t>
  </si>
  <si>
    <t>Aprobado/suspenso</t>
  </si>
  <si>
    <t>Evaluador</t>
  </si>
  <si>
    <t>Cliente</t>
  </si>
  <si>
    <t>Sí</t>
  </si>
  <si>
    <t>No</t>
  </si>
  <si>
    <t>C. Manipulación previa al proceso de productos de origen animal</t>
  </si>
  <si>
    <t>D. Manipulación previa al proceso de productos de origen vegetal, frutos secos y cereales</t>
  </si>
  <si>
    <t>EI. Procesamiento de productos de origen animal perecederos</t>
  </si>
  <si>
    <t>EII. Procesamiento de productos de origen vegetal perecederos</t>
  </si>
  <si>
    <t>EIII. Procesamiento de una mezcla de productos de origen animal y vegetal perecederos</t>
  </si>
  <si>
    <t>EIV. Procesamiento de productos estables en el ambiente</t>
  </si>
  <si>
    <t xml:space="preserve">FI. Producción de pienso procedente de un solo ingrediente </t>
  </si>
  <si>
    <t>FII. Producción de pienso compuesto</t>
  </si>
  <si>
    <t>G. Catering</t>
  </si>
  <si>
    <t>H. Venta al detalle/al por mayor</t>
  </si>
  <si>
    <t xml:space="preserve">I. Suministro de Servicios de Seguridad Alimentaria </t>
  </si>
  <si>
    <t>JI. Transporte y almacenamiento -- Alimentos y pienso perecederos</t>
  </si>
  <si>
    <t xml:space="preserve">JII. Transporte y almacenamiento -- Alimentos y pienso estables en el ambiente </t>
  </si>
  <si>
    <t>K. Producción de equipo de procesamiento de alimentos</t>
  </si>
  <si>
    <t xml:space="preserve">L. Producción de bioquímicos </t>
  </si>
  <si>
    <t>M. Producción de envases para alimentos</t>
  </si>
  <si>
    <t xml:space="preserve">N. Representante de ventas de alimentos independiente </t>
  </si>
  <si>
    <t>Total B</t>
  </si>
  <si>
    <t>Total B+I</t>
  </si>
  <si>
    <t>Multiplicador de puntuación</t>
  </si>
  <si>
    <t>B</t>
  </si>
  <si>
    <t>A</t>
  </si>
  <si>
    <t>C</t>
  </si>
  <si>
    <t xml:space="preserve">Observar para el tipo de usuario seleccionado </t>
  </si>
  <si>
    <t>Mostrar para borrar</t>
  </si>
  <si>
    <t>B+I</t>
  </si>
  <si>
    <t>Datos del nivel seleccionado</t>
  </si>
  <si>
    <t>B. Buenas Prácticas de Fabricación</t>
  </si>
  <si>
    <t>N.º de comentarios que faltan:</t>
  </si>
  <si>
    <t>Título</t>
  </si>
  <si>
    <t>A.  Sistemas de Gestión de Seguridad Alimentaria</t>
  </si>
  <si>
    <t>B.  Buenas Prácticas de Fabricación (BPF)</t>
  </si>
  <si>
    <t>Subtítulo</t>
  </si>
  <si>
    <t/>
  </si>
  <si>
    <t>C. Control de riesgos alimentarios</t>
  </si>
  <si>
    <t>Especificaciones incluyendo la liberación del producto</t>
  </si>
  <si>
    <t>El negocio se asegurará de que las especificaciones del producto sean adecuadas, precisas y garanticen el cumplimiento de los requisitos pertinentes de seguridad, legislativos y del cliente. 
El negocio preparará e implantará procedimientos adecuados de liberación de productos.</t>
  </si>
  <si>
    <t>¿Los cambios a las especificaciones se comunican con claridad tanto interna como externamente?</t>
  </si>
  <si>
    <t>Trazabilidad</t>
  </si>
  <si>
    <t>El negocio establecerá un sistema de trazabilidad que permita la identificación de lotes de productos y su relación con partidas de materias primas, materiales de envasado primarios y finales y registros de procesamiento y distribución. Los registros incluirán:
• Identificación de cualquier suministro de producto, ingrediente o servicio.
• Registros de partidas de productos en proceso o finales y envasado a lo largo del proceso de producción.
• Registros del comprador y del destino de entrega para todos los productos suministrados.</t>
  </si>
  <si>
    <t>¿Están disponibles los registros que permiten la identificación de productos en todas las etapas de la producción: almacenamiento / inventario, trabajo en curso, procesamiento posterior, reelaboración, etc.? 
¿Están los registros disponibles desde la compra a través de la producción y hasta el destino inmediato para todas las materias primas y materiales de envasado (producto primario y final)?</t>
  </si>
  <si>
    <t>El negocio establecerá un programa de trazabilidad que permita la identificación de lotes de productos y su relación con partidas de materias primas, materiales de envasado primarios y finales y registros de procesamiento y distribución. 
El negocio se asegurará de que se pruebe el programa de trazabilidad al menos una vez al año y se actualice según corresponda. 
Los registros incluirán
• Registros de pruebas anuales del sistema de trazabilidad.
• Registros de actualización del sistema según corresponda.</t>
  </si>
  <si>
    <t>Gestión de Incidentes en la Seguridad Alimentaria</t>
  </si>
  <si>
    <t xml:space="preserve">El negocio demostrará la capacidad para retirar y recuperar un producto afectado, ponerse en contacto con los clientes pertinentes y mantener registros de estos incidentes.
</t>
  </si>
  <si>
    <t xml:space="preserve">El negocio dispondrá de un procedimiento de gestión de incidentes efectivo para todos los productos, incluyendo la elaboración de informes, la comunicación con clientes y la retirada y recuperación de productos. 
Estarán disponibles registros de revisión anual, de pruebas y de verificación del sistema.
</t>
  </si>
  <si>
    <t xml:space="preserve">¿El sistema de gestión de incidentes se revisa, prueba y verifica al menos una vez al año?                                            </t>
  </si>
  <si>
    <t>Control de productos disconformes</t>
  </si>
  <si>
    <t>El negocio se asegurará de que cualquier producto que no sea conforme a los requisitos sea claramente identificado y controlado para evitar un uso o entrega inadecuada.</t>
  </si>
  <si>
    <t>¿El control de productos disconformes es gestionado por personal competente?</t>
  </si>
  <si>
    <t>Acción correctiva</t>
  </si>
  <si>
    <t>El negocio se asegurará de que se toman acciones correctivas tan pronto como sea posible para evitar la ocurrencia de disconformidades.</t>
  </si>
  <si>
    <t>¿Hay un procedimiento de acciones correctivas documentado para analizar cualquier reclamación e investigar disconformidades para evitar la recurrencia?</t>
  </si>
  <si>
    <r>
      <t>¿Están identificadas las acciones correctivas (por ejemplo, liberación, reelaboración, cuarentena, rechazo/eliminación) e implantadas de manera efectiva?</t>
    </r>
    <r>
      <rPr>
        <sz val="10"/>
        <color indexed="10"/>
        <rFont val="Calibri"/>
        <family val="2"/>
      </rPr>
      <t xml:space="preserve">                                                      </t>
    </r>
  </si>
  <si>
    <t>Responsabilidad de la dirección</t>
  </si>
  <si>
    <t xml:space="preserve">El negocio se asegurará de que exista un compromiso de la dirección para proporcionar los recursos necesarios para desarrollar, implantar y cumplir su programa de seguridad alimentaria. </t>
  </si>
  <si>
    <t>¿Hay evidencias de que el negocio esté comprometido a proporcionar los recursos necesarios para desarrollar, implantar y cumplir su programa de seguridad alimentaria?</t>
  </si>
  <si>
    <t>El negocio se asegurará de que exista un compromiso de la dirección para proporcionar los recursos necesarios para desarrollar, implantar y cumplir su programa de seguridad alimentaria. 
El negocio establecerá una estructura organizativa clara, con descripciones laborales, responsabilidades y relaciones de presentación de informes de al menos la plantilla cuyas actividades afecten a la seguridad alimentaria.</t>
  </si>
  <si>
    <r>
      <t xml:space="preserve">¿Existe un </t>
    </r>
    <r>
      <rPr>
        <sz val="10"/>
        <color indexed="8"/>
        <rFont val="Calibri"/>
        <family val="2"/>
      </rPr>
      <t>organigrama</t>
    </r>
    <r>
      <rPr>
        <sz val="10"/>
        <color indexed="10"/>
        <rFont val="Calibri"/>
        <family val="2"/>
      </rPr>
      <t xml:space="preserve"> </t>
    </r>
    <r>
      <rPr>
        <sz val="10"/>
        <rFont val="Calibri"/>
        <family val="2"/>
      </rPr>
      <t xml:space="preserve"> actualizado que destaque la estructura empresarial disponible?</t>
    </r>
  </si>
  <si>
    <t xml:space="preserve">¿Las responsabilidades relativas a la seguridad de los productos están documentadas, claramente definidas y disponibles legalmente y son comunicadas a la plantilla?  </t>
  </si>
  <si>
    <t>Requisitos de mantenimiento de registros</t>
  </si>
  <si>
    <t>El negocio se asegurará de que los registros estén disponibles para demostrar que el negocio está cumpliendo con el sistema de seguridad alimentaria que incluye todos los requisitos normativos pertinentes y de seguridad alimentaria de clientes.</t>
  </si>
  <si>
    <t>¿Hay registros disponibles para apoyar el cumplimiento del negocio con el sistema de seguridad alimentaria que incluye requisitos normativos y de seguridad alimentaria de clientes que sean aplicables?</t>
  </si>
  <si>
    <t>Requisitos Generales de Documentación</t>
  </si>
  <si>
    <t xml:space="preserve">El negocio establecerá e implantará procedimientos para asegurarse de que todos los documentos se mantienen y están actualizados. 
Estos documentos son requeridos para demostrar el control operacional efectivo de sus procesos y su gestión de seguridad de productos. </t>
  </si>
  <si>
    <t>Control de dispositivos de medición y de seguimiento</t>
  </si>
  <si>
    <t>Los dispositivos de medición y seguimiento esenciales para la seguridad alimentaria y los requisitos normativos serán fiables.</t>
  </si>
  <si>
    <t>El negocio identificará los dispositivos de medición y seguimiento esenciales para la seguridad alimentaria, se asegurará de que estén calibrados y de que estén localizables conforme a una norma nacional o internacional reconocida.</t>
  </si>
  <si>
    <t>¿Están identificados, calibrados y localizables los dispositivos de medición y seguimiento esenciales para la seguridad alimentaria y se controlan de forma efectiva?</t>
  </si>
  <si>
    <t>¿Las acciones tomadas se registran cuando se detecta que los dispositivos de medición y seguimiento están fuera de los límites especificados?</t>
  </si>
  <si>
    <t>Formación</t>
  </si>
  <si>
    <t>El negocio se asegurará de que el personal esté adecuadamente formado en materia de seguridad alimentaria y prácticas de acuerdo a sus responsabilidades laborales.</t>
  </si>
  <si>
    <t>El negocio implantará un sistema para garantizar que todo el personal esté adecuadamente formado, instruido y supervisado en principios y prácticas de seguridad alimentaria que correspondan a su trabajo.</t>
  </si>
  <si>
    <t>Procedimientos</t>
  </si>
  <si>
    <t>El negocio preparará e implantará procedimientos e instrucciones detalladas para todos los procesos y operaciones que influyan sobre la seguridad de los productos.</t>
  </si>
  <si>
    <t>¿Los procedimientos se comunican a las personas pertinentes?</t>
  </si>
  <si>
    <t>Tratamiento de reclamaciones</t>
  </si>
  <si>
    <t xml:space="preserve">El negocio preparará e implantará un programa efectivo para la gestión de reclamaciones de clientes y consumidores.
Los datos serán controlados y gestionados para garantizar que hay acciones correctivas en cuestiones de cumplimiento y de seguridad alimentaria. </t>
  </si>
  <si>
    <t>Análisis del producto</t>
  </si>
  <si>
    <t>El negocio implantará un programa para garantizar que se realiza un análisis sistemático de productos e ingredientes para cuestiones que se identifiquen como esenciales para la seguridad alimentaria y para los requisitos legales, así como para las especificaciones de clientes.
El negocio se asegurará de que los métodos utilizados proporcionen resultados válidos (por ejemplo, mediante los procedimientos establecidos en ISO 17025 y/o métodos reconocidos por la industria).</t>
  </si>
  <si>
    <t xml:space="preserve">¿Hay implantados procedimientos de análisis para asegurar de que se cumplen todos los requisitos de productos especificados, incluyendo los requisitos legales y especificaciones de clientes durante toda la vida útil de almacenamiento? </t>
  </si>
  <si>
    <t>Compras</t>
  </si>
  <si>
    <t>El negocio controlará los procesos de compra para asegurarse de que son artículos suministrados externamente y los servicios son conformes a los requisitos por escrito.</t>
  </si>
  <si>
    <t xml:space="preserve">Aprobación del proveedor y seguimiento del cumplimiento </t>
  </si>
  <si>
    <t>El negocio operará procedimientos para su aprobación y para el seguimiento continuado de todos sus proveedores cuyos productos o servicios puedan afectar a la seguridad y a la calidad alimentaria. 
Se registrarán los resultados de las evaluaciones y de las acciones de seguimiento.</t>
  </si>
  <si>
    <t>Higiene Personal</t>
  </si>
  <si>
    <t xml:space="preserve">El negocio garantizará la implantación de prácticas higiénicas adecuadas para todo su personal y visitantes.  
Dichas prácticas resultarán en una manipulación higiénica y en una entrega de productos de calidad y seguros a los clientes. 
Deberá seguirse la recomendación sobre higiene personal de la Comisión del Codex Alimentarius.
</t>
  </si>
  <si>
    <t xml:space="preserve">¿Cumplen todos los requisitos de higiene personal los requisitos legales, si procede? 
</t>
  </si>
  <si>
    <t>Entorno de las instalaciones</t>
  </si>
  <si>
    <t xml:space="preserve">Las instalaciones del negocio estarán ubicadas y mantenidas para reducir el riesgo de contaminación y permitir la producción de productos seguros y legales.
</t>
  </si>
  <si>
    <t>¿Las estructuras, superficies y materiales que entran en contacto con los alimentos son fáciles de mantener, están limpios y cuando sea apropiado desinfectados?</t>
  </si>
  <si>
    <t>¿El desagüe de los sistemas de aguas residuales de las ubicaciones de los equipos está diseñado para no poner en peligro la seguridad alimentaria?</t>
  </si>
  <si>
    <t>Limpieza y desinfección</t>
  </si>
  <si>
    <t xml:space="preserve">El negocio se asegurará de que se mantengan normas adecuadas de limpieza y desinfección en todo momento y en todas las etapas de producción.
</t>
  </si>
  <si>
    <t>Control de contaminación de productos</t>
  </si>
  <si>
    <t>El negocio se asegurará de se implanten las instalaciones y procedimientos adecuados para minimizar el riesgo físico, químico o microbiológico de contaminación de los productos.</t>
  </si>
  <si>
    <t>Control de plagas</t>
  </si>
  <si>
    <t>El negocio se asegurará de que hay controles implantados para reducir o eliminar el riesgo de infección por plagas (incluyendo roedores, insectos y pájaros).</t>
  </si>
  <si>
    <r>
      <t xml:space="preserve">¿Hay evidencias de infección por plagas?
</t>
    </r>
    <r>
      <rPr>
        <b/>
        <strike/>
        <sz val="11"/>
        <color rgb="FFFF0000"/>
        <rFont val="Calibri"/>
        <family val="2"/>
      </rPr>
      <t/>
    </r>
  </si>
  <si>
    <t>¿Son los controles apropiados con respecto al producto, materia primera e instalación?</t>
  </si>
  <si>
    <t xml:space="preserve">¿El programa de inspección es llevado a cabo por una persona competente con una frecuencia adecuada y se tratan los resultados
</t>
  </si>
  <si>
    <t>Calidad del agua</t>
  </si>
  <si>
    <t>El negocio se asegurará de que la calidad del agua, hielo o vapor en contacto con productos alimentarios, es apta para su uso previsto. 
Toda el agua en contacto con los alimentos, el agua de los ingredientes y el agua utilizada en las operaciones de limpieza y saneamiento procederá de una fuente potable.</t>
  </si>
  <si>
    <t xml:space="preserve">¿Hay procesos implantados para evitar la contaminación cruzada del agua potable por el agua no potable?
</t>
  </si>
  <si>
    <t>Instalaciones del personal</t>
  </si>
  <si>
    <t>El negocio se asegurará de que las instalaciones del personal estén diseñadas y operadas para minimizar los riesgos de seguridad alimentaria.</t>
  </si>
  <si>
    <t>¿Se proporcionan y son accesibles las instalaciones para el lavado de manos y son adecuadas y suficientes?</t>
  </si>
  <si>
    <t>Gestión de residuos</t>
  </si>
  <si>
    <t>El negocio dispondrá de un programa para la recogida y eliminación de materiales residuales.</t>
  </si>
  <si>
    <r>
      <t>Los contenedores que están diseñados para los productos incomestibles, residuos o subproductos están marcados claramente y se utilizan adecuadamente?</t>
    </r>
    <r>
      <rPr>
        <b/>
        <sz val="9"/>
        <color indexed="8"/>
        <rFont val="Times New Roman"/>
        <family val="1"/>
      </rPr>
      <t/>
    </r>
  </si>
  <si>
    <t>Almacenamiento y transporte</t>
  </si>
  <si>
    <t>El negocio se asegurará de que todas las materias primas (incluyendo envases), productos semiprocesados y productos acabados sean almacenados y transportados en condiciones que protejan al producto.</t>
  </si>
  <si>
    <t>¿Son adecuadas las instalaciones para el almacenamiento de alimentos e ingredientes?</t>
  </si>
  <si>
    <t>¿Es adecuado el transporte de alimentos para minimizar el deterioro de los alimentos (por ejemplo, mediante el control de temperatura y humedad)?.</t>
  </si>
  <si>
    <r>
      <t>Almacenamiento</t>
    </r>
    <r>
      <rPr>
        <b/>
        <sz val="10"/>
        <color indexed="17"/>
        <rFont val="Calibri"/>
        <family val="2"/>
      </rPr>
      <t xml:space="preserve"> </t>
    </r>
    <r>
      <rPr>
        <b/>
        <sz val="10"/>
        <color indexed="8"/>
        <rFont val="Calibri"/>
        <family val="2"/>
      </rPr>
      <t xml:space="preserve"> y transporte</t>
    </r>
  </si>
  <si>
    <r>
      <t xml:space="preserve">El negocio se asegurará de que todas las materias primas (incluyendo envases), productos semiprocesados y productos acabados sean almacenados y transportados en condiciones que protejan la integridad del producto. 
Todos los vehículos, incluyendo los vehículos </t>
    </r>
    <r>
      <rPr>
        <sz val="10"/>
        <rFont val="Calibri"/>
        <family val="2"/>
      </rPr>
      <t>contratados utilizados para el transporte de materias primas (incluyendo envases), reelaboración, productos semiprocesados y productos acabados serán aptos para el fin, se mantendrán en buenas condiciones y estarán limpios.</t>
    </r>
  </si>
  <si>
    <t>¿Hay un procedimiento de transporte del producto y está implantado de forma efectiva?</t>
  </si>
  <si>
    <t>¿Hay un procedimiento de vehículo de transporte y está implantado de forma efectiva?</t>
  </si>
  <si>
    <t>¿Se utilizan los procesos de mantenimiento e higiene para los vehículos y equipos utilizados para la carga y descarga?
¿Están implantados de manera muy efectiva?</t>
  </si>
  <si>
    <r>
      <t>Mantenimiento de instalaciones y equipos</t>
    </r>
    <r>
      <rPr>
        <sz val="11"/>
        <rFont val="Times New Roman"/>
        <family val="1"/>
      </rPr>
      <t/>
    </r>
  </si>
  <si>
    <t>El negocio implantará un sistema de mantenimiento planificado, preventivo y correctivo para garantizar un nivel adecuado de seguridad alimentaria en la instalación.</t>
  </si>
  <si>
    <t>¿Hay procedimientos de higiene efectivos para actividades de mantenimiento?</t>
  </si>
  <si>
    <t>Tareas preliminares</t>
  </si>
  <si>
    <t>El negocio identificará y cumplirá los requisitos normativos y de clientes relativos al producto y la categoría del producto. 
Para todos los productos, se incluirá lo siguiente: 
• Tarea 1: establecer un equipo de seguridad alimentaria multidisciplinar.
• Tarea 2: describir el producto y la categoría del producto de todos los ingredientes (incluyendo materias primas, envases, productos acabados) y las condiciones requeridas para el almacenamiento y distribución. 
• Tarea 3: describir el uso previsto del producto e identificar al consumidor objetivo.
• Tarea 4: describir todos los pasos dados para producir el producto en un diagrama de flujo de procesos. 
• Tarea 5: comparar el diagrama de flujo del proceso con el proceso de producción para garantizar que sea preciso.</t>
  </si>
  <si>
    <t>Control de alérgenos</t>
  </si>
  <si>
    <r>
      <t>El negocio se asegurará de que hay implantadas medidas de control adecuadas para evitar la contaminación cruzada de alérgenos.</t>
    </r>
    <r>
      <rPr>
        <sz val="10"/>
        <rFont val="Calibri"/>
        <family val="2"/>
      </rPr>
      <t xml:space="preserve">
Todos los ingredientes que se sabe que causan alergias alimentarias en el producto se identificarán claramente y se comunicarán al cliente.</t>
    </r>
  </si>
  <si>
    <t>APPCC</t>
  </si>
  <si>
    <t>El negocio llevará a cabo un análisis de riesgos de sus procesos de fabricación de alimentos como un paso mínimo para determinar si hay riesgos asociados con la producción de su artículo alimentario. 
El negocio utilizará la herramienta de APPCC (Análisis de Peligros y Puntos Críticos de Control) para llevar a cabo esta evaluación. 
Si los riesgos se identifican dentro del proceso de fabricación, se espera que el negocio tome las medidas oportunas para desarrollar un plan de APPCC que cumpla los 7 principios reflejados dentro del Codex Alimentarius.</t>
  </si>
  <si>
    <r>
      <t>Principio 1:</t>
    </r>
    <r>
      <rPr>
        <sz val="10"/>
        <rFont val="Calibri"/>
        <family val="2"/>
      </rPr>
      <t xml:space="preserve"> ¿Se ha llevado a cabo un análisis de riesgos para cada paso del proceso en la fabricación de un artículo alimentario?  </t>
    </r>
  </si>
  <si>
    <t>¿El análisis de riesgos fue dirigido por un equipo competente?</t>
  </si>
  <si>
    <r>
      <t>Principio 2:</t>
    </r>
    <r>
      <rPr>
        <sz val="10"/>
        <rFont val="Calibri"/>
        <family val="2"/>
      </rPr>
      <t xml:space="preserve"> Si el análisis de riesgos indica cualquier riesgo significativo no minimizado o eliminado por las Buenas Prácticas de Fabricación (BPF) que están presentes en el proceso de fabricación alimentaria, ¿se identifican como Puntos Críticos de Control (PCC)? </t>
    </r>
  </si>
  <si>
    <r>
      <t xml:space="preserve">Principio 3: </t>
    </r>
    <r>
      <rPr>
        <sz val="10"/>
        <rFont val="Calibri"/>
        <family val="2"/>
      </rPr>
      <t>¿Están</t>
    </r>
    <r>
      <rPr>
        <b/>
        <sz val="10"/>
        <rFont val="Calibri"/>
        <family val="2"/>
      </rPr>
      <t xml:space="preserve"> </t>
    </r>
    <r>
      <rPr>
        <sz val="10"/>
        <rFont val="Calibri"/>
        <family val="2"/>
      </rPr>
      <t xml:space="preserve"> establecidos los Límites Críticos para cada PCC?</t>
    </r>
    <r>
      <rPr>
        <sz val="11"/>
        <color indexed="8"/>
        <rFont val="Calibri"/>
        <family val="2"/>
      </rPr>
      <t/>
    </r>
  </si>
  <si>
    <r>
      <t>Principio 4:</t>
    </r>
    <r>
      <rPr>
        <sz val="10"/>
        <rFont val="Calibri"/>
        <family val="2"/>
      </rPr>
      <t xml:space="preserve"> ¿Hay establecidos procedimientos de seguimiento para cada PCC?</t>
    </r>
  </si>
  <si>
    <r>
      <t xml:space="preserve">Principio 5: </t>
    </r>
    <r>
      <rPr>
        <sz val="10"/>
        <color indexed="8"/>
        <rFont val="Calibri"/>
        <family val="2"/>
      </rPr>
      <t xml:space="preserve">¿Se han establecido </t>
    </r>
    <r>
      <rPr>
        <sz val="10"/>
        <rFont val="Calibri"/>
        <family val="2"/>
      </rPr>
      <t xml:space="preserve">acciones correctivas </t>
    </r>
    <r>
      <rPr>
        <sz val="10"/>
        <color indexed="8"/>
        <rFont val="Calibri"/>
        <family val="2"/>
      </rPr>
      <t>para cada PCC en caso de que se excedan los límites críticos?</t>
    </r>
  </si>
  <si>
    <r>
      <t>Principio 6:</t>
    </r>
    <r>
      <rPr>
        <sz val="10"/>
        <rFont val="Calibri"/>
        <family val="2"/>
      </rPr>
      <t xml:space="preserve"> ¿Se han establecido procedimientos de verificación? </t>
    </r>
  </si>
  <si>
    <r>
      <t>Principio 7:</t>
    </r>
    <r>
      <rPr>
        <sz val="10"/>
        <rFont val="Calibri"/>
        <family val="2"/>
      </rPr>
      <t xml:space="preserve"> ¿Se ha establecido un registro de mantenimiento y documentación para procedimientos de APPCC?  </t>
    </r>
  </si>
  <si>
    <t>Protección alimentaria</t>
  </si>
  <si>
    <t>El negocio evaluará su capacidad para evitar la alteración del producto/contaminación intencional e implantará las medidas de control preventivas adecuadas.</t>
  </si>
  <si>
    <r>
      <t>¿Se han evaluado las amenazas al producto como resultado de la alteración intencional del producto o de la contaminación intencional?</t>
    </r>
    <r>
      <rPr>
        <sz val="10"/>
        <color indexed="8"/>
        <rFont val="Times New Roman"/>
        <family val="1"/>
      </rPr>
      <t xml:space="preserve"> </t>
    </r>
  </si>
  <si>
    <r>
      <t>¿Se han identificado puntos en el proceso que sean vulnerables a la alteración del producto/contaminación intencional y se han sometido a un control de acceso adicional?</t>
    </r>
    <r>
      <rPr>
        <sz val="10"/>
        <color indexed="8"/>
        <rFont val="Times New Roman"/>
        <family val="1"/>
      </rPr>
      <t xml:space="preserve"> </t>
    </r>
  </si>
  <si>
    <r>
      <t>¿Hay implantadas medidas para tratar qué hacer con el producto, si se da un acceso prohibido y el producto puede haber sido alterado intencionalmente o contaminado de forma intencional?</t>
    </r>
    <r>
      <rPr>
        <sz val="10"/>
        <color indexed="8"/>
        <rFont val="Times New Roman"/>
        <family val="1"/>
      </rPr>
      <t xml:space="preserve"> </t>
    </r>
  </si>
  <si>
    <t>Guía</t>
  </si>
  <si>
    <t xml:space="preserve">¿QUÉ SIGNIFICA?  
 a) Las especificaciones sobre todos los ingredientes del producto deberán ser adecuadas para garantizar el cumplimiento con los requisitos pertinentes de seguridad, legislativos y de los clientes.  
 b) Las especificaciones serán gestionadas y controladas por una persona designada y deberán estar actualizadas, ser claras y comunicarse dentro del negocio y a los clientes para garantizar la transparencia.  
 c) Un procedimiento claro para la liberación del producto debería estar documentado, comunicado e implantado para garantizar que el producto liberado cumpla las especificaciones acordadas.
¿QUÉ TENGO QUE HACER?  
 a) Tiene que asegurarse de que haya una persona encargada del control de especificaciones, que debería estar actualizada, ser adecuada y comunicada al personal pertinente.  Esta persona también gestionará todos los cambios.  
 b) Las especificaciones para todos los ingredientes deberían cumplir los requisitos de seguridad, legislativos y de los clientes pertinentes y se acordarán con cada proveedor.  
 c) Las especificaciones de productos acabados deberían estar disponibles de forma que el procedimiento de liberación del producto documentado garantice que el producto es o bien liberado adecuadamente o devuelto por no cumplir con las especificaciones.  
¿QUÉ HARÁ EL EVALUADOR?   
El evaluador: 
 - Debatirá el control de especificaciones con la persona responsable.
 - Comprobará que las especificaciones para todos los ingredientes y productos acabados sean apropiadas, claras y garantizan el cumplimiento de los requisitos pertinentes de seguridad, legislativos y de los clientes. 
 - Comprobará que las especificaciones estén actualizadas y sean comunicadas claramente al personal pertinente responsable de la seguridad y calidad alimentaria. 
 - Debatirá el procedimiento de liberación del producto con el personal pertinente para asegurarse de que sus acciones establezcan de forma efectiva si un producto acabado es aceptable o se encuentra fuera de las especificaciones. 
</t>
  </si>
  <si>
    <t xml:space="preserve">¿QUÉ SIGNIFICA?
 a) Los fabricantes de alimentos están obligados a demostrar a las autoridades el origen y los compradores de las materias primas utilizadas para producir cada uno de sus productos. 
 b) También tendrá que demostrarse el origen y destino de cualquier material de envasado que entre en contacto directo con el producto. 
¿QUÉ TENGO QUE HACER?
 a) Todas las ubicaciones deberían disponer de procedimientos documentados para mantener la trazabilidad por todas las fases de la conversión del producto desde la recepción de materiales entrantes a través de la producción, envasado y envío. Esto incluye órdenes de detención, reelaboración, etc.
 b) El etiquetado de lotes, incluyendo los que estén parcialmente acabados, debería realizarse durante el envasado real para garantizar una trazabilidad clara. 
 c) Cuando los productos se etiqueten también después, debería haber un etiquetado de lotes específico para partidas temporales. 
 d) Los tamaños de las partidas que se seleccionan dependen de su disponibilidad para asumir riesgos en caso de cuarentena o de una reclamación. 
 e) Los requisitos legales y de clientes pueden cumplirse si puede proporcionar como prueba documentos creíbles y controlados. 
 f) En caso de la recuperación de un producto, estará obligado a informar a las autoridades y a proporcionar documentación completa de inmediato.
¿QUÉ HARÁ EL EVALUADOR?   
El evaluador:
 - Inspeccionará su sistema de trazabilidad esperando ver procedimientos efectivos y documentados desde la recepción hasta el envío. 
 - Revisará si puede probarse la efectividad del sistema utilizando series de pruebas documentadas. 
 - Utilizará muestras actuales o retenidas para establecer si todas las personas responsables están entregando procedimientos de trazabilidad. 
 - Buscará pruebas de que haya un etiquetado completo de todas las partidas, partidas parciales, materias primas, etc.
</t>
  </si>
  <si>
    <t xml:space="preserve">¿QUÉ SIGNIFICA? 
 a) El objetivo es probar el programa de trazabilidad e identificar los elementos que podrían limitar la efectividad o eficiencia de una recuperación.  
 b) La identificación efectiva de lotes como parte de un programa de trazabilidad funcional proporciona una piedra angular a la hora de controlar y minimizar tanto los riesgos de seguridad alimentaria como el impacto financiero de las retiradas y recuperaciones de productos. 
¿QUÉ TENGO QUE HACER?
 a) Al menos una vez al año, las recuperaciones simuladas tienen que garantizar que el programa de trazabilidad funciona y las pruebas deberían incluir:
 • Identificación del artículo trazado (por ejemplo, ingrediente o producto acabado).
 • Tiempo para la finalización y porcentaje del producto trazado, de acuerdo con requisitos normativos y de los clientes.
 • Aprendizajes clave, lagunas, oportunidades de mejora del sistema. 
 • Recibir y enviar discrepancias y reconciliación. 
 b) Toda la plantilla deberá estar formada en los procedimientos y mejoras que se identifiquen e implanten.  
 c) Los resultados deberían resumirse e informarse para presentar evidencias de la verificación del sistema. 
 d) La expectativa es que se aborden los resultados clave, los huecos y las oportunidades de mejora.
¿QUÉ HARÁ EL EVALUADOR?  
El evaluador:
 - Inspeccionará su programa completo de trazabilidad durante el proceso de evaluación. 
 - Esperará que los documentos muestren un proceso trazable que se pruebe sistemáticamente. 
 - Comprobará si se puede demostrar la efectividad utilizando series de pruebas documentadas. 
 - Utilizará muestras actuales o conservadas para establecer si todas las personas responsables están entregando procedimientos de trazabilidad. 
</t>
  </si>
  <si>
    <t xml:space="preserve"> ¿QUÉ SIGNIFICA?
 a) Un incidente es un evento ocurrido que resulta en la producción o suministro de productos peligrosos, ilegales o disconformes.
 b) Debería definirse, implantarse y mantenerse un procedimiento para la gestión de incidentes y de situaciones de emergencia resultantes que influyan sobre la seguridad alimentaria, legalidad y calidad. 
 c) Esto incluye como mínimo: la designación y formación de un equipo de crisis, una lista de contactos de alerta incluyendo proveedores y clientes, fuentes de asesoramiento jurídico, la disponibilidad de contactos internos y un plan de comunicación que incluya información a los consumidores.
 ¿QUÉ TENGO QUE HACER?    
 a) La viabilidad, efectividad y plazos de implantación del procedimiento de retirada deberían estar sujetos a pruebas internas regulares, basadas en análisis de riesgos y evaluación de riesgos asociados y tendrían que realizarse al menos una vez al año. 
 b) Esto debería desarrollarse de forma que se garantice la implantación y operación efectiva del procedimiento.  
 c) Una persona del negocio, con la autoridad para iniciar el proceso de gestión de incidentes, debería estar disponible permanentemente.
 d) Registros que estarán disponibles:
  • Productos implicados, tamaños, ubicación de la fabricación.
  • Cantidad de productos afectados.
  • Detalles de productos afectados: códigos, lotes, palés, partidas.
  • Registros de producción y de control de calidad.
  • Cantidad distribuida y ubicación.
 e) Debería haber disponibles datos de contacto de emergencia actualizados (como nombres y números de teléfono de proveedores, clientes y autoridades competentes).                                                                                                                                         
¿QUÉ HARÁ EL EVALUADOR?   
 El evaluador: 
 - Inspeccionará el proceso pertinente durante toda la evaluación. 
 - Esperará al revisar los documentos que usted pueda mostrar un procedimiento documentado que cumpla todos los requisitos. 
 - Usará muestras actuales o conservadas para identificar si hay gente responsable involucrada en estos procedimientos.     
 - Revisará si la efectividad del procedimiento puede demostrarse utilizando series de pruebas documentadas.
</t>
  </si>
  <si>
    <t xml:space="preserve">¿QUÉ SIGNIFICA?
 a) Un incidente se define como cualquier situación que, si no se soluciona de la forma adecuada, tiene el potencial para convertirse en una crisis. 
 b) Si ocurre una crisis o un incidente (por ejemplo, contaminación de productos alimentarios, ingredientes ilegales o informes negativos en la prensa), es importante que pueda hacer lo siguiente:
 • Medir la situación en su negocio lo más rápido posible.
 • Llegar a todas las personas (internas y externas) que pueden ayudar a resolver el problema.                                                                                                                                                                                                    • Comunicarse de forma efectiva, incluyendo asegurarse de que únicamente los representantes nombrados hablen en nombre del negocio (nota: incidentes graves que atraigan a la prensa en cuestión de segundos. Y cualquiera de su personal puede ser consultado para comentar). La comunicación frecuente, clara y precisa puede anticiparse o reducir la escala de complejidad de una crisis.
¿QUÉ TENGO QUE HACER?
 a) Hay dos etapas a la hora de definir una amenaza: primero, en términos de su gravedad e inminencia; segundo, en términos de este tema.  No importa cómo de insignificante parezca un evento, podría convertirse en una crisis mayor, más peligrosa para el negocio si se ignora. Es importante que cada incidente se trate como una crisis completa hasta que se pueda estar seguro de que no lo es.
 b) Desarrollar, implantar y mantener un procedimiento de gestión de crisis que incluya lo siguiente: 
  ○ Detalle sobre los pasos que hay que dar para gestionar una crisis.    
  ○ La designación y formación de un equipo de crisis, una lista de contactos de alerta, fuentes de asesoramiento jurídico (en caso de necesidad), disponibilidad de contactos, información de clientes y un plan de comunicación, incluyendo información para su personal, clientes y consumidores.
 c) Las comunicaciones no son una opción táctica, son una necesidad estratégica y una responsabilidad principal del Equipo de Crisis. El control y determinación de información para públicos internos puede crear o romper una crisis. Los compañeros tienen que ser informados y las partes interesadas externas tienen que ser notificadas y recibir confirmación.
 d) El sistema de gestión de incidentes debería probarse al menos una vez al año. Es importante que estos procesos se revisen, practiquen y dominen por una amplia base de trabajadores.                                                                                                                                                                                                                                                                                                                                                                                    
¿QUÉ HARÁ EL EVALUADOR?  
El evaluador: 
 - Buscará un procedimiento que describa el enfoque para dichas situaciones.
 - Revisará la lista de contactos de emergencia de todas las personas pertinentes. Comprobará si está actualizada y disponible para todos los que la necesitan.
 - Entrevistará al personal para establecer que son conscientes de su responsabilidad, al menos parcialmente (por ejemplo, cuando suceden fallos graves en los procesos, información instantánea a superiores, recepción de reclamaciones graves e información instantánea al equipo de crisis). 
</t>
  </si>
  <si>
    <t>¿QUÉ SIGNIFICA?
 a) Los procedimientos operativos estándar tienen que garantizar que el material subestándar o producto acabado esté etiquetado y controlado de forma que no contamine a otros productos o se libere para su venta o consumo. 
¿QUÉ TENGO QUE HACER?
 a) Establecer y documentar procedimientos para la gestión de materiales o productos acabados disconformes.  
 b) Asegurarse de que las personas pertinentes entiendan el procedimiento y que hay responsabilidades definidas para la toma de decisiones sobre el uso o eliminación de productos disconformes, según sea apropiado para el asunto en cuestión.
 c) Estos procedimientos incluirían la presentación de informes, etiquetado, aislamiento, eliminación y acciones correctivas.
¿QUÉ HARÁ EL EVALUADOR?
El evaluador:
 - Revisará documentos y comparará registros para establecer que los procedimientos existen y se siguen cuando es oportuno.
 - Buscará evidencias de que el producto disconforme esté identificado de forma efectiva y de las decisiones separadas pendientes sobre el uso o eliminación.</t>
  </si>
  <si>
    <t xml:space="preserve">¿QUÉ SIGNIFICA? 
 a) Cuando suceda un asunto relacionado con materiales disconformes, productos acabados o procedimientos, se sigue un proceso para entender la raíz de la disconformidad y se toman medidas para corregir el problema de forma que no haya otros incidentes. 
¿QUÉ TENGO QUE HACER? 
 a) Establecer y documentar procedimientos para identificar disconformidades y actividades de resolución de problemas para determinar cómo tuvieron lugar las disconformidades.  
¿QUÉ HARÁ EL EVALUADOR?   
El evaluador:
 - Revisará documentación de que existen procedimientos de acciones correctivas, se comunican de forma efectiva y se siguen cuando es necesario.
</t>
  </si>
  <si>
    <t xml:space="preserve">¿QUÉ SIGNIFICA?
 a) Debería haber una responsabilidad clara para el equipo directivo de producción.
 b) El equipo debería demostrar su compromiso para proporcionar la cantidad apropiada de recursos para desarrollar, implantar y garantizar el cumplimiento con el programa de seguridad alimentaria.  
 c) Aunque el desarrollo de muchas de estas actividades pueda estar dirigido por personal de garantía de calidad y de seguridad alimentaria, el equipo directivo de producción debería estar implicado activamente en el apoyo y liderazgo de estas actividades.  
 d) El programa de seguridad alimentaria no debería ser una «actividad propia de calidad".  En su lugar, la dirección debería mostrar un liderazgo activo para garantizar una cultura de seguridad alimentaria.
¿QUÉ TENGO QUE HACER?
 a) El equipo directivo de producción debería mantener debates documentados sistemáticos sobre el programa de seguridad alimentaria como parte de sus reuniones de personal periódicas donde se debatirán activamente los análisis de tendencias de disconformidades, asignación de recursos, acciones correctivas y estrategias para mejoras continuas.  
 b) La dirección debería mostrar que la seguridad alimentaria es tan importante como la producción y la salud y seguridad del personal y operar con un presupuesto adecuado. 
¿QUÉ HARÁ EL EVALUADOR?   
El evaluador: 
 - Buscará evidencias de que se debatan y documenten elementos del programa de seguridad alimentaria en las reuniones de personal del equipo directivo de producción, buscando debates notorios y actividades de seguimiento. 
 - Entrevistará al equipo de calidad sobre el compromiso de la dirección con los recursos apropiados, el apoyo a sus actividades y se asegurará de que los trabajadores responsables de las actividades de seguridad alimentaria rindan  cuentas del cumplimiento.  
 - Preguntará al personal de operaciones de producción sobre el compromiso de la dirección, pretendiendo establecer si la dirección es receptiva a sugerencias de mejora continuas.
</t>
  </si>
  <si>
    <t xml:space="preserve">¿QUÉ SIGNIFICA?  
 a) Además de los artículos ya identificados en el Requisito B. A. 6, la dirección de producción debería documentar la estructura organizativa que apoye al programa de seguridad alimentaria y las actividades que influyen sobre la seguridad de los productos.  Deberían incluirse descripciones de trabajos documentadas y relaciones de presentación de informes.
¿QUÉ TENGO QUE HACER?  
 a) Debería crearse y actualizarse un organigrama claro y actualizado.  
 b) Deberían identificarse los trabajadores cuyas actividades y responsabilidades apoyen al programa de seguridad alimentaria.  
 c) Estas responsabilidades documentadas deberían compartirse y debatirse con los trabajadores pertinentes para garantizar la comprensión de sus responsabilidades.
¿QUÉ HARÁ EL EVALUADOR?   
El evaluador:
 - Buscará evidencias del compromiso de la dirección de producción con el programa de seguridad alimentaria.  
 - Se asegurará de que el organigrama esté actualizado y buscará documentos (como descripciones de trabajos) que definan las responsabilidades de los individuos que apoyen al programa de seguridad alimentaria.  
 - Debatirá cómo el equipo directivo apoya y ha comunicado las responsabilidades.
</t>
  </si>
  <si>
    <t xml:space="preserve">¿QUÉ SIGNIFICA?
 a) El negocio tiene que demostrar que está cumpliendo tanto los requisitos normativos como los de los clientes aplicables a este producto y proceso. 
 b) Los registros proporcionan pruebas legales de lo que hizo y de lo que dijo, de lo que estaba haciendo para fabricar, almacenar y distribuir productos.
 c) Tiene que identificar cuándo se cumplimentarán los registros y quién los cumplimentará. 
 d) Estos registros se guardan durante un periodo de tiempo (esta es la «retención de registros»). El periodo de tiempo será determinado por ley o por los clientes y dependerá del tipo de productos, procesos y responsabilidad de los productos. 
 e) Identificará cuáles de estos periodos de tiempo es mayor para decidir sobre su política de retención de registros. 
 f) Puede establecer la misma política de retención para todos sus registros o que registros específicos tengan diferentes periodos de tiempo.   
 g) Estos registros pueden estar en papel o pueden ser electrónicos y deberían ser objetivos y genuinos. 
¿QUÉ TENGO QUE HACER?
 a) Tiene que identificar los requisitos dentro del sistema de seguridad alimentaria para lo que necesita demostrar cumplimiento, incluyendo tanto de clientes como normativos. 
 b) Algunos de estos registros pueden proceder de sus proveedores (por ejemplo, carta de conformidad, especificación, etc.). 
 c) También tendrá que crear formularios que le permitan registrar su propia información.   
¿QUÉ HARÁ EL EVALUADOR?     
El evaluador:
 - Comprobará si ha identificado los registros que tiene que retener y establecido los plazos para la retención. 
 - Revisará una muestra de sus registros para demostrar que existen y que están disponibles para el periodo de tiempo establecido.
</t>
  </si>
  <si>
    <t xml:space="preserve">¿QUÉ SIGNIFICA?
 a) Los documentos proporcionan instrucciones para el personal de forma que puedan hacer su trabajo y entregar un producto seguro y consecuente. 
 b) Los documentos también proporcionan registros, de forma que el negocio pueda recoger datos y prestar evidencias para mostrar que está cumpliendo los requisitos de clientes y normativos, así como los requisitos de esta lista de verificación. 
 c) Deberían ser mantenidos, actualizados y controlados para garantizar que solo se utilizan los documentos correctos. 
 d) El uso de documentos anticuados por el personal no solo puede resultar en que un producto quede fuera del cumplimiento con las especificaciones, sino que también en que no se reúnan los datos recogidos suficientes para demostrar el cumplimiento.
¿QUÉ TENGO QUE HACER?
 a) Tiene que documentar e implantar un procedimiento para guardar documentos actualizados y asegurarse de que no se utilizan documentos anticuados. 
 b) Debería designar a un individuo para que se encargue de los documentos con la responsabilidad de aprobar documentos. 
 c) Solo las personas autorizadas pueden sustituir documentos existentes de forma que deberían estar protegidos contra cambios no autorizados.
 d) Dado que los procedimientos cambian, debería haber un modo de controlar y archivar documentos obsoletos. 
¿QUÉ HARÁ EL EVALUADOR?   
El evaluador:
 - Comprobará que se haya implantado de forma efectiva un procedimiento para el control de documentos. 
 - Comprobará los procedimientos y formularios durante la evaluación buscando el uso correcto incluyendo temas como fechas, firmas, y frecuencia de los registros.
</t>
  </si>
  <si>
    <t xml:space="preserve">¿QUÉ SIGNIFICA? 
 a) El negocio debería identificar los puntos críticos de control en sus procesos que puedan crear un problema de seguridad alimentaria.   
 b) Una vez identificados estos puntos, debería disponer de un medio para medir y hacer un seguimiento del proceso utilizando los dispositivos adecuados.  
 c) Estos dispositivos deberían verificarse regularmente para garantizar su fiabilidad.   
 d) Por ejemplo, para garantizar la destrucción de microorganismos patógenos en la leche cruda, deberían regularse las combinaciones de tiempo y temperatura del proceso de pasteurización. Un fabricante tendrá que garantizar que el dispositivo utilizado para medir y hacer un seguimiento del tiempo y la temperatura es preciso y fiable.     
¿QUÉ TENGO QUE HACER? 
 a) Crear una lista de referencia de todos los dispositivos de medición y seguimiento requeridos para controlar la seguridad alimentaria de sus alimentos y enumerar el método y frecuencia de la calibración y del mantenimiento. 
 b) Cada unidad de medición y seguimiento debería tener un identificador único y debería identificarse el rango de variación aceptable. 
 c) Algunos ejemplos de dispositivos de medición y seguimiento críticos para la seguridad alimentaria incluyen termómetros y detectores de metales.
¿QUÉ HARÁ EL EVALUADOR?   
El evaluador: 
 - Comprobará que el dispositivo de medición y seguimiento esté midiendo de manera precisa los parámetros requeridos.
 - Seleccionará un dispositivo de medición y seguimiento y comprobará que haya evidencias de que estén calibrados según las normas reconocidas.
                                                                                                                                                                                                                                                                                                                                                                                                             </t>
  </si>
  <si>
    <t xml:space="preserve">¿QUÉ SIGNIFICA?
 a) Además de los artículos ya identificados en el Requisito B. A. 7, el negocio se asegurará de que la calibración de los dispositivos de medición y seguimiento que son esenciales para la seguridad alimentaria se lleve a cabo según normas reconocidos nacionales o internacionales.
¿QUÉ TENGO QUE HACER?
 a) Crear una lista de referencia de todos los dispositivos de medición y seguimiento, asegurarse de que haya una identificación única para cada uno de ellos y que se identifique el rango de variación aceptable.
 b) Algunos ejemplos de dispositivos de medición y seguimiento críticos para la seguridad alimentaria incluyen: termómetros, detectores de metales, unidades de rayos X, medidores de pH y de la actividad del agua, balanzas, hornos rápidos y otras unidades importantes de procesamiento de medición y seguimiento.  
 c) Desarrollar Procedimientos Operativos Estandarizados (POE) para cada dispositivo de la lista para proporcionar instrucciones detalladas, por escrito, que alcanzarán la uniformidad de cumplimiento. 
 d) Cada POE debería enumerar qué dispositivo es, por qué es necesario, cómo se utiliza, quién está autorizado para utilizarlo y cuándo tiene que calibrarse.
 e) Cada POE debería incluir requisitos para acciones correctivas documentadas y remedios en caso de desviación de las normas. 
 f) Mantener y retener registros de las siguientes actividades: calibración, proveedores de servicio con información de contacto; registros de mantenimiento, frecuencia de seguimiento firmada y por el operador aprobado, desviación y acciones correctivas.
 g) Implantar un programa formativo para asegurarse de que todas las personas relevantes estén formadas de manera adecuada. 
¿QUÉ HARÁ EL EVALUADOR?   
El evaluador:
 - Buscará procedimientos para las operaciones de medición y seguimiento esenciales para la seguridad alimentaria.  
 - Comprobará el registro de calibración y mantenimiento para validar que los dispositivos se mantienen y calibran según normas reconocidos nacionales o internacionales y conforme a lo recomendado por el fabricante. 
 - Revisará muestras de registros firmados por el operario para ver su precisión y comprobar acciones correctivas y remedios para cualquier desviación documentada.   
 - Comprobará los registros de formación para el personal pertinente, buscando evidencias de que haya sido formado adecuadamente.
</t>
  </si>
  <si>
    <t xml:space="preserve">¿QUÉ SIGNIFICA?
 a) Todas el personal nuevo que desempeñe un trabajo que afecte a la seguridad, legalidad y calidad del producto, tendrá las competencias requeridas mediante formación académica, experiencia laboral y formación, correspondientes a su trabajo, en base a la evaluación de riesgos.
 b) La formación debería tratar tanto la salud personal como las cuestiones de seguridad alimentaria pertinentes, haciendo hincapié en evitar la contaminación.
 c) Todas las personas (directivos, trabajadores a jornada completa, a jornada parcial o temporales) recibirán la formación pertinente.
 d) Cada cualificación o competencia relacionada con las buenas prácticas y la seguridad alimentaria será sistemáticamente «actualizada» y confirmada.
¿QUÉ TENGO QUE HACER?
 a) Asegurarse de que el personal es consciente y ha entendido las consecuencias de una manipulación alimentaria inadecuada. 
 b) Asegurarse de que la formación inicial de nuevos trabajadores está orientada hacia sus tareas futuras en su negocio. 
 c) Para miembros del equipo directivo, crear un programa inicial que tenga en cuenta todos los procesos y departamentos relevantes. 
 d) La formación debería realizarse regularmente y los contenidos deberán adaptarse a las condiciones empresariales actuales como incidentes, mejoras y situaciones legales actuales.         
 e) Para tareas simples, crear una lista de verificación con temas relevantes que puedan ser comunicados de forma eficiente. 
 f) Tendrá que proporcionar pruebas sobre temas de la formación, incluyendo higiene y seguridad en el lugar de trabajo, con trabajadores participativos y con formación complementaria.
¿QUÉ HARÁ EL EVALUADOR?  
El evaluador:
 - Comprobará si puede demostrar que su personal ha recibido una formación pertinente, con especial atención a la formación inicial para personal temporal y a jornada parcial. 
 - Entrevistará al personal y les preguntará sobre la formación que han recibido y sobre su idoneidad para el trabajo que desempeñan.
 - Comprobará que pueda demostrar que ha entregado formación complementaria a todas las personas pertinentes. 
 - Revisará si el contenido de la formación complementaria se ha adaptado a las condiciones empresariales actuales como incidentes, mejoras y situaciones legales actuales.
</t>
  </si>
  <si>
    <t xml:space="preserve">¿QUÉ SIGNIFICA? 
 a) Todo el personal nuevo que desempeñe un trabajo que afecte a la seguridad, legalidad y calidad del producto, tendrá las competencias requeridas mediante formación académica, experiencia laboral y formación, correspondientes a su trabajo, en base a la evaluación de riesgos. 
 b) Un programa formativo debería aplicarse a todo el personal, incluyendo los trabajadores a jornada parcial y temporales. 
 c) Antes de empezar a trabajar, deberían ser formados conforme al programa de formación.
¿QUÉ TENGO QUE HACER? 
 a) El negocio debería implantar un programa de formación pertinente a los requisitos del producto y a las necesidades de la formación del personal que debería incluir:
  •  contenido de la formación
  •  frecuencia de la formación
  •  tareas de la gente
  •  idioma relevante
  •  formador cualificado
  •  metodología de evaluación
 b) Deberá haber un procedimiento que demostrase la efectividad de la formación. 
 c) Los contenidos del programa de formación deberán ser revisados y actualizados sistemáticamente para tener en cuenta cuestiones específicas, seguridad alimentaria, requisitos legales relacionados con los alimentos y modificaciones de productos y procesos. 
 d) Tendrá que probar que los temas de la formación se han entregado a cada individuo.
 e) Los temas de la formación incluirán los APPCC y seguridad e higiene en el centro de trabajo.  
¿QUÉ HARÁ EL EVALUADOR?  
El evaluador:
 - Buscará pruebas de que haya un programa de formación y de que todo el personal haya ha pasado por una formación relevante. 
 - Entrevistará al personal y le preguntará sobre la formación que han recibido y sobre su idoneidad para el trabajo que desempeñan. 
 - Examinará los registros de formación de personas individuales para comprobar que el programa de formación haya alcanzado sus objetivos.
 - Prestará especial atención a la formación de todos los nuevos trabajadores, trabajadores temporales y trabajadores a tiempo parcial. 
 - Comprobará que el proceso para la revisión del programa de formación se implanta y se traduce en mejoras.
</t>
  </si>
  <si>
    <t xml:space="preserve">¿QUÉ SIGNIFICA? 
 a) Los responsables del desarrollo y mantenimiento del plan de APPCC deberían tener un líder de equipo interno y haber recibido la formación adecuada.
 b) El personal de producción encargado de la seguimiento de PPC, deberían haber recibido una formación específica. 
 c) Toda la formación debería estar documentada y gestionada por medio de un programa formativo de APPCC donde se defina el contenido, la frecuencia, las tareas y la evaluación. 
¿QUÉ TENGO QUE HACER? 
 a) El negocio debería garantizar que el programa de formación incluyese una formación de APPCC para el personal pertinente. 
 b) Los contenidos del programa de formación deberían ser revisados y actualizados regularmente teniendo en cuenta cuestiones específicas, seguridad alimentaria, requisitos legales relacionados con los alimentos y modificaciones de productos y procesos.
 C) Tendrá que probar que los temas de la formación se han entregado a las personas pertinentes.
¿QUÉ HARÁ EL EVALUADOR?   
El evaluador: 
 - Buscará evidencias de que los responsables del desarrollo y mantenimiento del plan de APPCC hayan pasado por un programa de formación de APPCC. 
 - Entrevistará al personal y les preguntará sobre la formación de APPCC que han recibido y sobre su idoneidad para el trabajo que desempeñan.
 - Buscará evidencias de los temas de la formación y de los trabajadores participantes. 
 - Comprobará que se haya implantado el procedimiento para el programa formativo de APPCC y que se haya traducido en mejoras.
</t>
  </si>
  <si>
    <t xml:space="preserve">¿QUÉ SIGNIFICA?
 a) Deberá haber pruebas de que se ha realizado esa formación.
¿QUÉ TENGO QUE HACER?
 a) Deberán estar disponibles los registros de todos los eventos formativos, especificando:
 – lista de participantes (deberá incluir su firma)
 – fecha
 – duración
 – contenidos de la formación
 – nombre del formador/tutor.
¿QUÉ HARÁ EL EVALUADOR?   
El evaluador:
-  Comparará la disponibilidad, precisión e idoneidad de los registros de formación.
</t>
  </si>
  <si>
    <t xml:space="preserve">¿QUÉ SIGNIFICA?
 a) Cada cualificación o competencia relacionada con las buenas prácticas y la seguridad alimentaria será sistemáticamente «actualizada» y confirmada. 
 b) Este programa debería documentarse e implantarse conforme a un plan predefinido. 
¿QUÉ TENGO QUE HACER?
 a) Desarrollar un programa de formación complementaria donde se definan las actividades, funciones y responsabilidades. 
 b) Las actividades de formación deberían estar documentadas. 
¿QUÉ HARÁ EL EVALUADOR?  
El evaluador:
- Comprobará la documentación del programa de formación complementario para confirmar que la formación planificada se entregue y se haga un seguimiento de los resultados.
- Evaluará la eficacia de este programa por medio de una comparación de los procedimientos y de los registros.
</t>
  </si>
  <si>
    <t xml:space="preserve">¿QUÉ SIGNIFICA? 
 a) Los procedimientos son documentos controlados que proporcionan instrucciones al personal para que puedan entregar de forma coherente el proceso concreto según lo definido. 
 b) Un procedimiento puede incluir instrucciones sobre el uso de equipos concretos, cómo realizar pruebas específicas, seguir una receta, reparar equipos u otros pasos esenciales a la hora de fabricar un producto. 
 c) Los procedimientos son herramientas de formación importantes, ya que se selecciona a nuevos miembros o para formación complementaria. 
 d) Los procedimientos pueden ponerse a disposición de la plantilla, ya sea mediante copias en papel, en un manual de referencia o en formato electrónico.
¿QUÉ TENGO QUE HACER?
 a) Asegurarse de que todos los procesos e instrucciones utilizadas para fabricar, probar, almacenar y enviar el producto se hayan documentado en papel o en formato electrónico, que los trabajadores relevantes estén formados según estos y siempre los tengan a su disposición. 
 b) Asegurarse de que los procedimientos se comunican de manera coherente, ya sea porque son nuevos o porque se han cambiado o como parte del curso de formación complementario. Esto puede ocurrir durante las reuniones de producción, las reuniones de revisión de la dirección, etc.
¿QUÉ HARÁ EL EVALUADOR? 
El evaluador:
 - Recopilará una muestra de procedimientos, comprobará cómo el personal los usa por medio de observación o entrevista y determinará si el uso real refleja las intenciones declaradas.
</t>
  </si>
  <si>
    <t xml:space="preserve">¿QUÉ SIGNIFICA?
 a) Las reclamaciones de clientes y consumidores pueden identificar si el producto acabado alcanzó los requisitos de especificación o si por el contrario resultaron en una disconformidad. 
 b)  El negocio tiene que asegurarse de que la reclamación y su causa estén resueltas, lo que puede requerir investigación adicional utilizando análisis de causas raíces (que es un proceso de resolución de las causas esenciales de un incidente).
 c) Una vez que la disconformidad sea comprendida de forma precisa, se pueden adoptar acciones correctivas de forma que se minimice el riesgo de recurrencia.
¿QUÉ TENGO QUE HACER?
 a) Las reclamaciones deberían registrarse, investigarse y resolverse. También se denomina a la resolución como acción correctiva. 
 b) Crear un método de solicitud, captura e investigación de las reclamaciones de los clientes. 
 c) Garantizar que la plantilla sea consciente de sus responsabilidades para la manipulación de las reclamaciones e investigaciones. 
 d) Asegurarse de que se registran las reclamaciones, sus investigaciones y resoluciones.
¿QUÉ HARÁ EL EVALUADOR?  
El evaluador:
 - Comprobará que un procedimiento esté implantado para la recepción, documentación y actuación sobre las reclamaciones de los clientes. 
 - Comprobará si los registros de reclamaciones están puestos a disposición de inmediato.
 - Seleccionará una muestra de registros de reclamaciones y las comparará en base al procedimiento desde la recepción hasta la resolución. 
 - Entrevistará a las personas con responsabilidades en el proceso de reclamaciones.
 - Buscará evidencias de actividades resultantes que puedan verse afectadas. Estas pueden incluir formación de la plantilla, pruebas, gestión de productos disconformes, etc.
</t>
  </si>
  <si>
    <t xml:space="preserve">¿QUÉ SIGNIFICA?
 a) Tiene que proporcionar evidencias de que las cuestiones de seguridad alimentaria, legalidad y de clientes que haya identificado durante una evaluación de riesgos, estén siendo analizados desde el punto de vista crítico para su cumplimiento con los límites acordados.
 b) El negocio debería disponer de un procedimiento basado en riesgos para asegurarse de que se estén analizando las cuestiones pertinentes. 
¿QUÉ TENGO QUE HACER?
 a) Este procedimiento le garantizará que pueda demostrar que está evaluando y cumpliendo los requisitos de seguridad alimentaria y legales y las especificaciones de los clientes. 
 b) La metodología de pruebas que utilice tendrá que garantizar la exactitud y precisión de los resultados obtenidos.  
 c) Debería determinar cuáles son las pruebas pertinentes que complementan su plan de APPCC y sus programas de prerrequisitos asociados para garantizar que esté cumpliendo los requisitos de seguridad alimentaria, legales y las especificaciones de los clientes.  
 d) Las pruebas deberían realizarse para producir resultados creíbles y precisos.  
¿QUÉ HARÁ EL EVALUADOR?   
El evaluador:
 - Comprobará su evaluación de riesgos para ver si su procedimiento de pruebas se llevó a cabo con éxito en una revisión para demostrar que cumple los requisitos de seguridad alimentaria, legales y las especificaciones de los clientes. 
 - Revisará sus pruebas han sido realizadas por laboratorios con la certificación ISO 17025 o si en su lugar puede proporcionar evidencias creíbles de métodos reconocidos por la industria.
</t>
  </si>
  <si>
    <t>¿QUÉ SIGNIFICA?
 a) Un negocio alimentario confía en sus proveedores porque consiguen tanto la seguridad del producto como entregas puntuales dependiendo de su nivel de conformidad con sus requisitos, lo cual debería estar por escrito y ser acordado mutuamente en las especificaciones y contratos.
¿QUÉ TENGO QUE HACER?
 a) Sus procedimientos de compras deberían incluir especificaciones acordadas para materias primas, ingredientes, envasado y servicios que puedan influir sobre la seguridad y la calidad del producto. 
 b) Determinar qué riesgos son pertinentes para el producto o servicio. Con esta información, decidir los criterios pertinentes para la evaluación de cada proveedor e implantar procedimientos adecuados para el control de calidad y nivel de servicio. (El nivel de servicio es un cálculo del volumen de productos proporcionados según la especificación en base a los bienes solicitados, expresados como porcentaje).
 c) Informar a sus proveedores tanto sistemática como de manera reactiva sobre su rendimiento, destacando cuestiones cuando se pueden producir mejoras. 
¿QUÉ HARÁ EL EVALUADOR?  
El evaluador:
 - Revisará sus especificaciones, asegurándose de que estén actualizadas y buscará evidencias de aprobación como firmas o correos electrónicos. 
 - Comprobará sus registros de control de calidad y los comparará con sus procedimientos para la evaluación de productos y servicios.
 - Revisará cómo ha tratado con el proveedor las disconformidades, desde su recepción hasta la resolución.</t>
  </si>
  <si>
    <t xml:space="preserve">¿QUÉ SIGNIFICA?   
 a) Un programa basado en riesgos debería desarrollarse e implantarse para gestionar de forma efectiva y hacer un seguimiento de la aprobación de proveedores.  
 b) Las actividades resultantes relacionadas con cada proveedor deberían basarse en su evaluación de riesgos, como evaluaciones de las capacidades del proveedor, visitas del proveedor, control de calidad para materiales entrantes, etc. 
 c) Si la visita no es práctica, algunos medios alternativos de evaluación de capacidades incluirían la evidencia actualizada de certificación conforme a un esquema de gestión de seguridad alimentaria.
 d) El seguimiento de su rendimiento en base a sus requisitos le proporcionará datos para evaluar su rendimiento y capacidades en desarrollo.
¿QUÉ TENGO QUE HACER?   
 a) Debería haber implantado un programa de gestión de proveedores para la aprobación y seguimiento de proveedores que puedan influir sobre la seguridad y la calidad alimentaria.  
 b) El programa debería poder demostrar que es efectivo, con evidencias de que las decisiones objetivas que se toman en función de la capacidad del proveedor.
 c)  Para proveedores aprobados debería haber evidencias de que haya un enfoque en curso sistemático para mantener la aprobación.
¿QUÉ HARÁ EL EVALUADOR?  
El evaluador:   
 - Evaluará los procedimientos del programa de gestión del proveedor para determinar la efectividad del proceso de aprobación y seguimiento.  
 - Confirmará que haya evidencias de que se implanten y revisen los procedimientos pertinentes.
 - Comprobará su lista de proveedores en busca de evidencias de que ha considerado y evaluado su capacidad y de que dispone de un enfoque sistemático para mantener la aprobación.
</t>
  </si>
  <si>
    <t xml:space="preserve">¿QUÉ SIGNIFICA?
 a) Todos los negocios alimentarios deberían gestionar y controlar los requisitos de higiene personal de su plantilla y de los visitantes al emplazamiento.
 b) Debería haber requisitos de higiene personal documentados que incluyan lo siguiente: el uso de ropa de protección, lavado de manos y desinfección, comida y bebida, controles de humo, acciones por tomar en caso de cortes o abrasión de la piel, y control sobre uñas, joyería, perfumes, pertenencias personales y el control de pelo y barba.
 c) Los procedimientos de resultantes deberán cumplir cualquier requisito legal.
¿QUÉ TENGO QUE HACER?
 a) Debe llevarse a cabo un análisis de riesgos para determinar los requisitos adecuados de higiene personal. Los resultados de este análisis deben implantarse como apropiados para su producto y proceso.
 b) Los procedimientos resultantes que harán cumplir los requisitos de higiene personal deberían aplicarse a todo el personal pertinente, contratistas y visitantes, a los que hay que concienciar de sus responsabilidades.
 ○  La limpieza de manos debería realizarse a la entrada a las zonas de producción y con la frecuencia que sea adecuada para minimizar el riesgo de contaminación de los productos.
 ○  Las personas con enfermedades infecciosas no deben entrar en las áreas de producción. 
 ○  Las personas que hayan estado en contacto con otros con enfermedades infecciosas deben identificarse y abstenerse de entrar a las zonas de producción.
 ○  No debe llevarse joyería visible, incluyendo piercings y relojes. 
 ○  Cualquier excepción que pueda ser concedida debería haber sido evaluada exhaustivamente por el análisis de riesgos y la evaluación de riesgos asociados con respecto al producto y al proceso. 
 ○  Los cortes y abrasiones de la piel deben cubrirse con un apósito o vendaje que muestre un color diferente al del producto y cuando sea pertinente, contener una banda de metal para permitir la detección de metales.
 ○  Para las lesiones en las manos, además de un apósito o vendaje, debería utilizarse un guante desechable. 
 ○  Se debe proporcionar ropa de protección, que no debe salir del emplazamiento y debe ser utilizada por todo el personal y visitantes.
 ○  En zonas de producción donde se exija llevar casco y cubre barbas (redecillas), el pelo debe ir totalmente cubierto de forma que se evite la contaminación del producto.
 c) Todos estos procedimientos deben hacerse cumplir por una persona cualificada dentro del negocio.
 d) El cumplimiento debe gestionarse de manera efectiva y comprobarse sistemáticamente. 
¿QUÉ HARÁ EL EVALUADOR?  
El evaluador: 
 - Comprobará si hay un análisis de riesgos y la implantación relacionada de procedimientos apropiados. 
 - Entrevistará al personal para evaluar su comprensión e implantación de los requisitos de higiene personal.
 - Comprobará que haya un procedimiento para la revisión sistemática de los resultados con las pruebas apropiadas.
</t>
  </si>
  <si>
    <t xml:space="preserve">¿QUÉ SIGNIFICA?
 a) Las instalaciones donde se almacenan los ingredientes alimentarios, materias primas, materiales de envasado, productos semiprocesados y productos acabados, deberían estar diseñadas y construidas de forma que se garantice la seguridad alimentaria.
¿QUÉ TENGO QUE HACER?
 a)  Inspeccionar las áreas de almacenamiento, considerando el riesgo de contaminación: fluctuaciones de temperatura, humedad, plagas, polvo, olores, objetos que se puedan astillar (palés de madera, vidrio, etc.). 
 b)  Optimizar las condiciones de almacenamiento. En caso de necesidad, tramitar alteraciones estructurales o nuevas instalaciones. 
 c)  Las paredes deberían diseñarse y construirse para evitar la acumulación de suciedad así como para reducir la condensación y el crecimiento de mohos. 
 d)  Las superficies de las paredes y suelos deberían estar en buen estado, ser impermeables,  resistentes y de fácil limpieza. 
 e)  Las juntas entre las paredes, suelos y techos deberían ser fáciles de limpiar.
 f)  Las aguas residuales y otros líquidos deberían alcanzar los desagües fácilmente sin posibilidad de acumulación de charcos. 
 g)  En las zonas de manipulación de alimentos, debería organizarse maquinaria y tuberías para que los líquidos residuales vayan directamente a un desagüe.
 h)  Los sistemas de desagüe deberían estar en buen estado, ser fáciles de limpiar y estar diseñados para minimizar el riesgo de contaminación del producto (por ejemplo, acceso de plagas, etc.). 
 i)  Los techos (o, cuando no existan los techos, el interior de los tejados) y las instalaciones suspendidas como tuberías, cables o iluminación, deberían construirse para minimizar la acumulación de suciedad y no deberían suponer ningún riesgo de contaminación física o microbiológica. Cuando se utilicen falsos techos, debería proporcionarse un acceso a los huecos para permitir la limpieza, el mantenimiento y las inspecciones de control de plagas.
 j) Las ventanas u otras aperturas deberían diseñarse y construirse para evitar la acumulación de suciedad.
 k)  Cuando haya riesgo de contaminación, las ventanas y acristalamientos deberían permanecer cerrados y fijos durante la producción.
 l)  Cuando las ventanas y acristalamientos estén diseñados para ser abiertos para fines de ventilación, deberían ir equipados de una mosquitera para plagas en buen estado y fácilmente extraíble u otras medidas para evitar la contaminación.
 m)  En zonas donde se manipulen productos desenvasados, las ventanas deberían estar protegidas contra roturas.
 n)  Las puertas y trampillas deberían estar en buen estado y ser fáciles de limpiar (por ejemplo, sin partes que se puedan astillar, pinturas descascarilladas o corrosión).
 o)  Las puertas y trampillas externas deberían construirse para evitar la entrada de plagas. Si es posible, deberían tener auto-cierre.
 p)  Todas las áreas de trabajo deberían disponer de una iluminación adecuada.
 q)  Todos los equipos de iluminación deberían estar protegidos por cubiertas a prueba de roturas e instalados para minimizar el riesgo de rotura.
 r) Debería existir una ventilación natural y/o artificial adecuada en todas las zonas.
 s)  Si se instalan equipos de ventilación, los filtros y otros ingredientes que requieren limpieza o sustitución deberían ser fácilmente accesibles.
 t)  Los equipos de aire acondicionado y las corrientes de aire generadas de forma artificial no deberían conducir a un riesgo en la seguridad o calidad del producto.
 u)  Los equipos de extracción de polvo deberían instalarse en zonas donde se generen cantidades considerables de polvo.
 v)  El agua que se utilice como ingrediente en el proceso de producción o para la limpieza debería ser potable y suministrarse en cantidades suficientes. Esto también se aplica al vapor y al hielo utilizado dentro del área de manipulación de alimentos. Debería estar disponible un suministro de agua potable en todas las ocasiones.
 w)  El agua reciclada que se utilice en el proceso no debería suponer ningún riesgo de contaminación. En tales casos, el agua debería cumplir los requisitos legales aplicables para el agua potable; deberían estar disponibles registros de pruebas de cumplimiento.
 x) La calidad del agua, vapor o hielo debería someterse a un seguimiento siguiendo un plan de muestras basado en riesgos.
 y)  El agua no potable debería transportarse por separado, en tuberías marcadas convenientemente. Estas tuberías no deberían estar conectadas con el sistema de agua potable, ni permitir la posibilidad de regresar a fuentes de agua potable contaminada o al entorno del área de manipulación de alimentos.
 z)  Las zonas circundantes a la instalación deberían mantenerse y estar libres de residuos y de basura acumulada. Esto ayudará a minimizar el riesgo de actividades de plagas.
</t>
  </si>
  <si>
    <t xml:space="preserve">¿QUÉ HARÁ EL EVALUADOR?  
El evaluador: 
 - Comprobará la idoneidad de las instalaciones de almacenamiento para garantizar la seguridad alimentaria y si cualquier alimento, ingrediente, materia prima, producto semiprocesado y producto acabado se almacena en condiciones que garanticen la seguridad alimentaria.
 - Inspeccionará la fabricación de la instalación tanto interna como externamente, buscando cualquier riesgo de contaminación que pueda afectar de manera adversa a la producción de productos acabados seguros y legales.
</t>
  </si>
  <si>
    <t xml:space="preserve">¿QUÉ SIGNIFICA? 
 a) El negocio debería asegurarse de que las materias primas, ingredientes, materiales de envasado y productos acabados se almacenasen en un entorno higiénico de forma que el producto acabado sea seguro y legal. Para conseguirlo, el objetivo es en todas las ocasiones operar y mantener un entorno limpio e higiénico, utilizando equipos limpios y expectativas y comprensión de la higiene y limpieza de su personal. 
 b) Un entorno poco higiénico resultaría en productos acabados que no fueran seguros, que no fueran aptos para el consumo y con un ciclo de vida útil de almacenamiento reducido. 
 c) Dicho de otro modo, una instalación alimentaria que no se esfuerce por alcanzar el más alto nivel de limpieza es un riesgo para sus propietarios, su personal, sus clientes y consumidores.
 d) Se requerirá un programa de limpieza sistemático con instrucciones exhaustivas de limpieza y un calendario. Debería haber procedimientos, una definición de limpieza aceptable, personal bien formado y los recursos y equipos adecuados. El seguimiento de las normas sanitarias proporcionará evidencias de cumplimiento e identificará áreas susceptibles de mejora. 
¿QUÉ TENGO QUE HACER? 
 a) Tiene que documentar e implantar un programa y un calendario de limpieza. El programa constará de instrucciones de limpieza (Procedimientos Operativos Estandarizados de Saneamiento [POES]) que proporcionen detalles exhaustivos sobre todo lo que se limpia incluyendo equipos y entorno (por ejemplo suelos, paredes, techos, etc.). También incluirá un calendario de limpieza.
 b) Los POES se utilizarán para formar al personal e incluirán detalles de los materiales que se utilicen, los equipos protectores personales que deben llevarse, quién es responsable de la limpieza y de la comprobación antes de que la zona sea utilizada para la producción.
 c) El programa establecerá umbrales de limpieza, procedimientos de formación incluyendo salud y seguridad, controles de supervisión, registros que deban mantenerse, comprobaciones de seguimiento y un proceso de revisión.
 d) El programa establecerá cómo tratar con cambios significativos en el proceso de producción o equipos.
 e) El programa de limpieza identificará qué tiene que limpiarse, cuándo, por quién y para qué POES. 
 f) El negocio tiene que asegurarse de que los químicos específicos y equipos de limpieza sean aptos para el fin previsto y sean almacenados adecuadamente.
 g) Los químicos específicos deberían ser apropiados para la aplicación y no suponer un riesgo de contaminación como el hecho de tener olores fuertes o dejar cualquier residuo después del enjuague. 
o Deberían ir acompañados de una ficha de datos de seguridad que aborde cómo manipular de forma segura los químicos y los pasos que hay que dar en caso de exposición accidental. 
o Deberían almacenarse en contenedores etiquetados y tener instrucciones sobre su uso seguro y adecuado en una aplicación de producción alimentaria. 
o Deberían almacenarse de forma segura para minimizar el riesgo de reacción con otros químicos, evitar la contaminación del producto, ingredientes o equipos y no poner en peligro al personal. 
h) Las actividades de verificación son las que demuestran las actividades de limpieza y saneamiento que han sido llevadas a cabo según el procedimiento especificado.
¿QUÉ HARÁ EL EVALUADOR?   
El evaluador: 
 - Observará el entorno de producción, la manipulación y el mantenimiento e inspeccionará los equipos de producción y limpieza.
 - En caso de que la producción esté en curso durante la evaluación, el evaluador buscará evidencias físicas de que una zona de producción y sus equipos se mantienen en buenas condiciones higiénicas. 
 - Comprobará documentos, incluyendo el programa de limpieza, calendarios, registros de formación, registros de limpieza y procedimientos POES, registros de seguimiento y registros de formación de trabajadores.
</t>
  </si>
  <si>
    <t xml:space="preserve">¿QUÉ SIGNIFICA? 
 a) El negocio debería tener implantados procedimientos para evitar, controlar y detectar contaminación. Deberían incluirse medidas para evitar la contaminación física, por alérgenos y microbiológica. 
 b) Los alérgenos son un componente conocido de los alimentos que causan reacciones alérgicas debido a una respuesta inmunológica, como frutos secos o marisco.
¿QUÉ TENGO QUE HACER? 
 a) Todos los procedimientos de producción y procesamiento deberían ser analizados sistemáticamente para identificar cualquier riesgo potencial (físico, químico y biológico) que podría ocurrir en función de la susceptibilidad de las materias primas, ingredientes y del producto final. Los riesgos deberían describirse y deberían implantarse las medidas correctivas y preventivas más adecuadas. En concreto, considerar estos aspectos:
 b) Microbiológico:
  - Separación de materias primas de productos acabados o listos para su consumo.
  - Segregación estructural como barreras físicas, paredes y edificios separados.
  - Controles de acceso que obliguen a cambiarse para llevar la ropa de trabajo requerida.
  - Patrones de tráfico dentro de la zona de producción y segregación de equipos: personal, materiales, equipos y el uso de herramientas específicas.
  - Diferenciales de presión de aire.
 c) Alérgeno:   
  - Los productos deberían estar protegidos del contacto accidental cruzado de alérgenos mediante una limpieza efectiva y prácticas de cambio de línea exhaustivas y secuenciación de productos. 
  - La fabricación de productos que contienen alérgenos que requieran etiquetado debería realizarse para garantizar que se minimice cualquier riesgo de contaminación cruzada.  
 d) Metal:  
  - Cuando se requieren detectores de metales, deberían estar instalados para garantizar la eficiencia máxima de detección y para evitar cualquier contaminación subyacente. 
  - Los detectores deberían estar sujetos a mantenimiento y calibración regulares para evitar un mal funcionamiento.
 e) Vidrio: 
  - Retirar el vidrio cuando sea posible de las zonas de producción.
  - Crear un registro completo de vidrio, incluyendo la ubicación. 
  - Inspeccionar las ubicaciones de los vidrios sistemáticamente y registrar todas las roturas.
</t>
  </si>
  <si>
    <t>¿QUÉ HARÁ EL EVALUADOR?  
El evaluador: 
 - Inspeccionará áreas donde haya potencial para contaminación cruzada microbiológica debido a patrones aéreos o de tráfico dentro de la instalación de producción.
 - Comprobará el uso de químicos, buscando evidencias de que sean aptos para su uso previsto.
 - Evaluará el potencial para la contaminación material exterior del vidrio, metal, madera y plástico así como los controles implantados para minimizar los riesgos.
 - Examinará procedimientos para el cambio de línea, buscando evidencias de riesgos de contaminación entre diferentes productos o durante procesos de limpieza se hayan tratado con los procedimientos adecuados para el control que minimizarán los riesgos.
 - Entrevistará al personal para establecer si entienden los riesgos de contaminación y si han sido formados sobre cómo pueden reducir los riesgos.
 - Buscará la presencia de alérgenos dentro de la instalación y si están presentes, examinará las evidencias de cómo se controlan y cómo se minimizan los riesgos de contaminación.</t>
  </si>
  <si>
    <t>¿QUÉ SIGNIFICA?
 a) Las plagas e insectos pueden introducir bacterias y suciedad en el entorno de producción y almacenamiento haciendo que el producto sea inadecuado para su uso. Quieren entrar en la instalación para acceder a los alimentos, agua, para tener cama y para reproducirse y deberían excluirse. 
 b) El control efectivo de plagas e insectos no consiste solo en eliminarlos una vez que aparecen.  Las buenas prácticas en el control de plagas tratan un amplio rango de aspectos que incluyen la atracción, lugares de refugio, acceso al emplazamiento y a los alimentos y seguimiento. 
¿QUÉ TENGO QUE HACER? 
 a) El negocio debería disponer de programa preventivo de control de plagas efectivo que minimice el riesgo de infección. Debería haber alguien con competencias y responsabilidades. Todas las actividades serán sometidas a un seguimiento y verificadas. Debería tratar de forma competente cualquier tema que suceda de forma que se evite cualquier riesgo para el producto.
 b)  Las zonas externas deberían mantenerse libres de residuos, basuras y fuentes alimentarias. 
 c)  Debería mantenerse un perímetro de 0,5m en torno a todos los edificios que esté completamente libre y que no proporcione un lugar de refugio. 
 d)  Los equipos fuera de servicio, los residuos de construcción y cualquier otro material redundante no deberían almacenarse cerca del emplazamiento.
 e)  Todas las puertas y ventanas han de mantenerse cerradas cuando sea posible y cuando estén cerradas, no deberían dejar ningún hueco que permitiera un acceso.
 f)  Asegurarse de que el programa de limpieza retire toda la basura alimentaria con una contención y gestión adecuada de los residuos resultantes.
 g)  hacer un seguimiento de o tratar a las plagas y especies de insectos con los equipos adecuados tanto fuera (por ejemplo, con estaciones de cebo) y dentro (mata-insectos eléctricos, trampas para roedores, trampas de feromón, etc.). 
 h)  Las estaciones de cebo no deberían utilizarse en el interior de la instalación ya que existe un riesgo que los roedores entren en contacto con las materias primas, ingredientes, productos acabados, equipos, etc. 
 i)  Los dispositivos de seguimiento no deberían ubicarse donde su operación o comprobación puedan causar contaminación. 
 j)  Debería mantenerse un mapa que muestre todas las estaciones de control de plagas, cada una de las cuales deberá estar numerada y sometida a un seguimiento.
 k)  El seguimiento proporcionará datos sobre plagas típicas en la zona, con consideración de la estacionalidad y la posibilidad de que las plagas entren en contacto con los productos entrantes. 
 l)  Es una buena práctica designar a un especialista en control de plagas externo que esté acreditado por la autoridad reguladora local. 
 m)  Si su propio personal está llevando a cabo la actividad de control de plagas e insectos, debería estar formado y acreditado adecuadamente. 
 n)  Consultar con la autoridad reguladora local si sus acciones correctivas y de seguimiento son adecuadas y reconocidas. 
 o)  Todas las actividades de seguimiento tienen que identificarse, planificarse, realizarse y registrarse.
¿QUÉ HARÁ EL EVALUADOR?   El evaluador: 
 - Comprobará el emplazamiento en busca de infecciones activas y evidencias de actividad de plagas (plagas vivas o muertas, o insectos, caídas, etc.).
 - Comprobará que haya alguien responsable para el control de plagas (ya sea interno o externo) y examinará pruebas de sus actividades. 
 - Buscará un mapa que identifique las plagas y los dispositivos de seguimiento, considerando si hay un lugar adecuado y buscará evidencias de que cada uno de ellos esté numerado y sea sometido a un seguimiento regular.
 - Estudiará los registros de actividades de seguimiento y aplicación de pesticidas. 
 - Comprobará las áreas externas en busca de refugios potenciales y áreas de reproducción. 
 - Buscará oportunidades de el acceso de plagas e insectos a la instalación (puertas, ventanas, puertas automáticas, extractores y deficiencias estructurales).</t>
  </si>
  <si>
    <t xml:space="preserve">¿QUÉ SIGNIFICA? 
 a) El agua, hielo o vapor utilizados en su instalación pueden ser una fuente de contaminación microbiana y química para sus equipos o productos.  
 b) Como fabricante de alimentos, es su responsabilidad asegurarse de que se tomen las medidas suficientes para garantizar su idoneidad de uso para la operación y que sus procedimientos garanticen que el agua, hielo o vapor dentro de sus operaciones cumplan las normas exigidas de calidad del agua.  
 c) Los procedimientos para la calidad del agua, incluyendo la identificación de elementos químicos y microbianos que deberían incluirse en un análisis del agua requerido, la frecuencia del análisis y los puntos de toma de muestras deberían basarse en un análisis de riesgos que tenga en cuenta la fuente del agua (por ejemplo, origen del agua municipal, pozo, etc.), el historial de muestras previo y almacenamientos sobre el terreno.
¿QUÉ TENGO QUE HACER? 
 a) Asegurarse de que se haya completado el análisis de riesgos con respecto al agua utilizada en sus operaciones que proporcionará la base para los procedimientos y políticas de calidad del agua.   
 b) Asegurarse de que el agua utilizada para el lavado, descongelación y tratamiento de los alimentos o como ingrediente alimentario cumple con las normas microbiológicas y de calidad del agua potable reconocidas locales, nacionales o internacionales.
 c)  Sus fuentes de agua, vapor o hielo deberían verificarse al menos una vez al año por su autoridad del agua local o por un laboratorio independiente, universitario o del gobierno. Estos registros deberían conservarse.  
 d)  Si compra y utiliza hielo de una fuente externa, debería exigirles que proporcionasen una comprobación anual de que el hielo cumple las normas requeridas y debería conservarse una copia del informe.
 e)  Deberían establecerse procedimientos para garantizar que el agua no sea una fuente de contaminación para su instalación o producto.  
 f)  Los trabajadores deberían estar formados para asegurarse de que entiendan los procedimientos establecidos en sus operaciones.
 g)  Si sus operaciones tienen equipos de tratamiento de agua internos debería asegurarse de que los equipos estén incluidos en su programa de mantenimiento preventivo y el agua tratada se someta a un seguimiento para garantizar que cumple con sus normas establecidas. Deberían conservarse registros de pruebas y mantenimiento.
¿QUÉ HARÁ EL EVALUADOR?  
El evaluador:
 - Comprobará sus procedimientos y políticas para tratar la calidad del agua
 - Examinará su documentación de formación, 
 - Revisará los informes de calidad del agua anuales para su agua, hielo y vapor 
 - Comprobará la documentación de mantenimiento preventivo para cualquier equipo de tratamiento de agua que pueda utilizar
 - Inspeccionará la señalización u otra identificación visual (como codificación por colores) para confirmar que cualquier tubería de agua no potable o puntos de desagüe estén claramente identificados.
</t>
  </si>
  <si>
    <t xml:space="preserve">¿QUÉ SIGNIFICA? 
 a) Las instalaciones del personal, como aseos, vestuarios y zonas de comida deberían estar diseñadas y operadas para asegurarse de que los trabajadores que utilicen estas instalaciones no creen accidentalmente un riesgo para la seguridad alimentaria.  
¿QUÉ TENGO QUE HACER?  
 a) Establecer y documentar funciones y procedimientos para las instalaciones del personal para asegurarse de que las actividades de los trabajadores en estas instalaciones estén separadas de la zona de manipulación de alimentos para reducir el riesgo para la seguridad alimentaria. 
¿QUÉ HARÁ EL EVALUADOR?   
El evaluador: 
 - Inspeccionará las instalaciones para asegurarse de que sean adecuadas para su fin.  
 - Revisará la documentación y procedimientos para mostrar que las instalaciones del personal estén reguladas para minimizar el riesgo para la seguridad alimentaria. 
</t>
  </si>
  <si>
    <t xml:space="preserve">¿QUÉ SIGNIFICA?: 
 a) Si se manipulan de manera incorrecta, los materiales residuales podrían acumularse y convertirse en una fuente de contaminación o en un refugio para plagas.   
 b) Las instalaciones alimentarias deberían disponer de procedimientos para la gestión de residuos que incluyan la asignación de responsabilidades y los métodos utilizados para recoger, manipular y eliminar materiales residuales. 
 c) Estos procedimientos deberían abordar además cualquier requisito legal.
¿QUÉ TENGO QUE HACER? 
 a) Establecer procedimientos que traten la responsabilidad y métodos utilizados para recoger, manipular y eliminar materiales residuales de la instalación. Los procedimientos deberían incluir lo siguiente:
  ○ Prácticas de limpieza detalladas asociadas con contenedores de residuos y zonas de almacenamiento de residuos. En ambos casos, deberían ser fáciles de limpiar, estar cubiertos y cerrados (según corresponda) y estar incluidos en el programa de limpieza.
  ○ Los contenedores de residuos deberían utilizarse únicamente para el almacenamiento de residuos.
  ○ Los procedimientos para los contenedores de recogida de residuos y las zonas de almacenamiento de residuos incluyendo la manipulación, marcado, uso y codificación por colores.
  ○ El uso exacto y marcado de identificación visual de contenedores que estén diseñados para ser utilizados para materiales residuales alimentarios incomestibles.
  ○ Formación de gestión de residuos requerida para los trabajadores.
  ○ Acciones para tomar si no se siguen los procedimientos.
¿QUÉ HARÁ EL EVALUADOR?  
El evaluador:
 - Revisará el programa de gestión de residuos y los procedimientos asociados.
 - Revisará la adhesión a los procedimientos de gestión de residuos para contenedores incluyendo manipulación, marcado, uso y codificación por colores.
 - Observará el uso y el marcado o identificación visual de contenedores designados para el uso de materiales residuales incomestibles, materiales residuales o subproductos (por ejemplo, alimentación de animales)
 - Observará si las señales informan claramente al personal sobre el sistema de codificación por colores.
 - Comprobará los registros de formación comprobando que la gente haya sido formada en procedimientos de gestión de residuos.
 - Comprobará los registros higiénicos para los contenedores de residuos y las zonas de almacenamiento de residuos, evaluando si se ha llevado a cabo la limpieza planificada conforme a los procedimientos.
</t>
  </si>
  <si>
    <t xml:space="preserve">¿QUÉ SIGNIFICA? 
 a) Durante el almacenamiento y transporte de productos alimentarios deberían evaluarse todos los parámetros de contaminación y deterioro (como temperatura, humedad, etc.). 
 b) Deberían tomarse todas las medidas necesarias para evitar la contaminación y el deterioro.
¿QUÉ TENGO QUE HACER?
 a) Antes de la carga de alimentos para su entrega, debería comprobarse el estado del vehículo (por ejemplo, olores, polvo, humedad adversa, limpieza, plagas, moho). Si es necesario, deberían tomarse las medidas oportunas. 
 b) Deberían estar implantados requisitos higiénicos adecuados para todos los vehículos de transporte y para los equipos utilizados para la carga y descarga. Debería haber registros de las medidas tomadas.
 c) Deberían implantarse procedimientos para evitar la contaminación durante el transporte (los alimentos no deberían mezclarse con otros tipos de productos).
 d) Cuando los productos deban transportarse a ciertas temperaturas, antes de la carga, la temperatura dentro del vehículo debería comprobarse y documentarse. 
 d) Cuando los productos deban transportarse a ciertas temperaturas, debería comprobarse y documentarse el mantenimiento de un rango adecuado de temperaturas durante el transporte.
 f) Las zonas de carga y descarga deberían estar construidas adecuadamente o tener equipos implantados para proteger los productos transportados de la contaminación, condiciones adversas de temperatura, etc.
 g) En caso de que los productos alimentarios sean transferidos durante su jornada, debería haber procedimientos para garantizar su protección en base a la contaminación y al deterioro.
 h) Cuando un negocio contrate a un servicio externo de transporte, todos los requisitos especificados arriba deberían definirse en el contrato respectivo.
 i) La seguridad de los vehículos de transporte debería mantenerse adecuadamente.
¿QUÉ HARÁ EL EVALUADOR?  
El evaluador:
 - Comprobará si los requisitos anteriormente mencionados se cumplen para minimizar cualquier contaminación posible o deterioro de alimentos.
 - Observará acuerdos para el almacenamiento y transporte, estudiando las zonas de almacenamiento, vehículos, muelles de carga y equipos.
 - Inspeccionará contratos de servicio con terceros como pertinentes, evaluando si están acordados formalmente los requisitos necesarios para la protección alimentaria.
</t>
  </si>
  <si>
    <t xml:space="preserve">¿QUÉ SIGNIFICA? 
 a) El negocio debería asegurarse de que todas las materias primas (incluyendo envases), productos semiprocesados y productos acabados sean transportados en condiciones que protejan la integridad del producto. 
 b) Debería implantarse un procedimiento que asigne funciones y responsabilidades, procesos de control y planes de acciones correctivas. 
¿QUÉ TENGO QUE HACER? 
 a) El almacenamiento y transporte del producto debería proporcionar detalles completos de forma que el personal con responsabilidad entienda los principios pertinentes de la calidad y del sistema de gestión de seguridad alimentaria. 
 b) El procedimiento incluirá lo siguiente:
 ○  identificación de los procesos requeridos con una definición de la secuencia e interacción
 ○  los criterios y métodos requeridos para asegurar la operación y el control efectivo
 ○  la disponibilidad de la información necesaria para apoyar tanto la operación como el seguimiento 
 ○  medición, seguimiento y análisis del procedimiento, implantación de cualquier acción necesaria para alcanzar resultados esperados e impulsar mejoras
¿QUÉ HARÁ EL EVALUADOR?  
El evaluador:
 - Comprobará que los procesos pertinentes y las instrucciones relativas a su implantación se comparen con los registros asociados y evaluará si los procedimientos se ven afectados.
 - Entrevistará al personal pertinente para confirmar su comprensión de los requisitos de almacenamiento y transporte.
 - Comprobará los registros de formación.
</t>
  </si>
  <si>
    <t xml:space="preserve">¿QUÉ SIGNIFICA ESTO? 
a) Ha de crearse y someter a seguimiento un proceso para el mantenimiento y reparación para asegurarse de que todos los equipos críticos estén funcionando adecuadamente con el fin de mantener las normas de seguridad alimentaria.
¿QUÉ TENGO QUE HACER?  
a) Identificar los equipos de procesamiento esenciales y desarrollar procedimientos para la inspección y mantenimiento de equipos esenciales.  
b) Programas de mantenimiento necesarios para ser desarrollados que inspeccionen y reparen equipos antes de que se produzca el fallo de seguridad alimentaria. 
¿QUÉ HARÁ EL EVALUADOR?   
El evaluador:
- Comprobará la documentación del programa de mantenimiento preventivo, las piezas clave de los equipos identificados, la frecuencia de la inspección, los hallazgos en la inspección y las acciones correctivas tomadas.  
</t>
  </si>
  <si>
    <t xml:space="preserve">¿QUÉ SIGNIFICA ESTO?
 a) El control efectivo de los riesgos alimentarios requiere que el negocio entienda completamente sus productos y categorías de productos y cómo se fabrican. 
 b) Esta comprensión debe ser descrita de forma precisa y mantenerse en caso de cambios.
 c) Debería constituirse un equipo multidisciplinar con autoridad para la toma de decisiones que pueda investigar conjuntamente y responder a las siguientes cuestiones:
  ○ ¿Qué requisitos legales y de clientes se aplican? 
  ○ ¿Cómo se describe el producto acabado?
  ○ ¿Quién consumirá los productos específicos?
  ○ ¿Cómo se fabrican los productos?
¿QUÉ TENGO QUE HACER?
 a) Desarrollar e implantar un procedimiento para comprobar que los requisitos pertinentes legales y de clientes se revisen y que el negocio sea conforme a esos requisitos.
 b) Formar un equipo multidisciplinar, con conocimientos y experiencia en la fabricación, seguridad alimentaria, ingeniería, contratación y distribución.
 c) Autorizar al equipo para tomar decisiones sobre los temas relacionados con la seguridad alimentaria.
 d) Desarrollar y mantener descripciones precisas y detalladas de cada producto o grupos de productos que consideren lo siguiente: materias primas, envasado, procesos y sus parámetros, características del producto, productos acabados, condiciones de almacenamiento y distribución, entre otros (ver la lista proporcionada en el punto B.C 1.3).
 e) Desarrollar y mantener especificaciones sobre quién puede consumir los productos, cómo deberían utilizarse, cómo deberían consumirse y para quién no son recomendables. 
 f) Desarrollar y mantener un organigrama exhaustivo que represente de forma fiable los procesos o etapas de la fabricación de los productos o grupos de productos. 
</t>
  </si>
  <si>
    <t xml:space="preserve">¿QUÉ HARÁ EL EVALUADOR?   
El evaluador:
 - Comprobará que haya implantado un sistema para identificar requisitos legales y de clientes que se apliquen a los productos o categorías de productos, que se revisen y que el negocio sea conforme con esos requisitos.
 - Comprobará que haya implantado un equipo interno multidisciplinar, con responsabilidades definidas, que sean conocidas y competentes y con capacidad y autoridad para tomar decisiones e implantar cambios.
 - Revisará la descripción detallada de cada producto (según el punto B.C 1.3); comprobando que haya información sobre la vida útil de almacenamiento, el análisis nutricional u otros aspectos relevantes de seguridad alimentaria.
 - Comprobará las etiquetas de productos acabados, confirmará que haya una identificación del uso previsto del producto con una descripción complementaria de cualquier grupo de clientes que pueda estar en riesgo.
 - Comprobará los organigramas y comprobará que estén comparados de forma precisa con el proceso de fabricación.
</t>
  </si>
  <si>
    <t xml:space="preserve">Directrices complementarias. Debería:
 ○ Definir los principios sobre los que se basa la producción de un producto.
 ○ Identificar que las especificaciones o cualquier acuerdo relativo al producto se hayan acordado con todos los clientes.
 ○ Definir qué regulaciones especificas son aplicables y están garantizadas por el procedimiento.
 ○ En caso de exportación, identificar los reglamentos del país de destino, concretamente para el etiquetado.
 ○ Garantizar un enfoque sistemático y apropiado para registrar información clave, con una definición de la frecuencia y de la responsabilidad.
 ○ Garantizar que se revise el sistema de gestión de seguridad alimentaria regularmente o cuando se produzcan los cambios.
</t>
  </si>
  <si>
    <t xml:space="preserve">Directrices complementarias. Debería:
 ○ Desarrollar un equipo multidisciplinar con miembros de las siguientes áreas: seguridad alimentaria, producción, ingeniería, contratación y distribución.
 ○ Asegurarse de que el miembro del equipo que represente la seguridad alimentaria disponga de las cualificaciones adecuadas y pueda presentar evidencias de su formación académica y sus sus temas de formación avanzados. 
 ○ En caso de que no haya dicho personal cualificado, el negocio debería disponer de un contrato de servicio con un experto externo que pueda presentar evidencias de su experiencia.
</t>
  </si>
  <si>
    <t>Directrices complementarias. Debería:
a) Generar un análisis de riesgos preciso y completo por medio de la preparación y mantenimiento de información exhaustiva sobre sus productos («descripciones de productos») y procesos («descripciones de procesos»). 
b) Las especificaciones designadas para este fin deberían incluir la siguiente información: 
 ○ Composición
 ○ Ingredientes
 ○ Parámetros físicos, sensoriales, químicos y microbiológicos 
 ○ Métodos de tratamiento 
 ○ Procedimientos y materiales de envasado 
 ○ Vida útil de almacenamiento 
 ○ Condiciones de almacenamiento y transporte. 
c) El negocio debería considerar: 
 ○ Ingredientes alérgenos 
 ○ Materiales modificados genéticamente 
 ○ El objetivo del producto, desde el punto de vista del consumidor final (por ejemplo, comida para bebés, productos dietéticos, suplementos nutricionales, etc.).
d) Desde el punto de vista del fabricante, debería determinarse de forma preventiva cómo cambian los productos cuando se utilizan según su uso previsto. Para este fin, el negocio debería considerar: 
 ○ lista de ingredientes (cuando sea aplicable, frescos, congelados) 
 ○ tipo de envase 
 ○ análisis químico 
 ○ información nutricional 
 ○ información de almacenamiento 
 ○ advertencias 
 ○ sugerencias de preparación 
 ○ idoneidad del envase para calentarlo o refrigerarlo 
 ○ restricciones cuantitativas, por ejemplo, para grupos de consumidores especialmente vulnerables.</t>
  </si>
  <si>
    <t xml:space="preserve"> Directrices complementarias. Debería:
  ○ Documentar de forma precisa el uso previsto describiendo cómo se preparará, consumirá y si hay directrices requeridas para garantizar que es seguro para el consumo.
  ○ Para productos donde se requiere preparación adicional, describir qué debería hacerse con el producto una vez abierto, durante cuánto tiempo puede almacenarse y en qué condiciones, y cuáles son los tamaños de porciones recomendados.
  ○ Para su uso previsto, identificar cómo evitar el uso incorrecto que podría provocar daños al consumidor.
  ○ Describir al consumidor específico. Quién consume el producto y para quién está desaconsejado. Considerar grupos vulnerables, como niños, bebés, personas mayores, mujeres embarazadas, gente con intolerancia alimentaria, alergias, diabetes, etc.
</t>
  </si>
  <si>
    <t xml:space="preserve"> Directrices complementarias. Debería:
  ○ Desarrollar y mantener un organigrama que muestre todas las etapas del proceso de fabricación, incluyendo cualquier reelaboración. 
  ○ Describir en el organigrama las entradas y salidas pertinentes de cada proceso (materias primas, ingredientes, material de envasado, reelaboración, productos disconformes, ayudas al proceso, productos acabados, etc.)
</t>
  </si>
  <si>
    <t xml:space="preserve"> Directrices complementarias. Debería:
  ○ Una vez definido su organigrama, el equipo multidisciplinar deberá comprobar que sus análisis representen de forma precisa la fabricación del producto.
  ○ El proceso de verificación debería registrarse con el compromiso por escrito de todos los miembros del equipo para la credibilidad del organigrama.
  ○ La verificación debería repetirse sistemáticamente.
</t>
  </si>
  <si>
    <t xml:space="preserve">¿QUÉ SIGNIFICA?
 a) Un alérgeno es un componente conocido de los alimentos que causa reacciones fisiológicas debido a una respuesta inmunológica (por ejemplo, frutos secos y otros identificados en la legislación pertinente al país de producción o venta).
 b) Los alérgenos pueden conducir a reacciones alérgicas que pueden suponer riesgos considerables para los consumidores como reacciones cutáneas, shock e incluso la muerte.
 c) Debería identificar, gestionar y controlar todos los alérgenos que estén presentes en el emplazamiento, ya sea como ingredientes o a través de contaminación cruzada en los procesos.
 d) El etiquetado de alérgenos contenidos en los productos alimentarios debería hacerse en base al análisis de riesgos.
 e) La fabricación de productos que contengan alérgenos que requieran etiquetado debería realizarse para asegurar que se minimiza cualquier riesgo de contaminación cruzada. 
¿QUÉ TENGO QUE HACER?
 a) Debería determinar qué alérgenos son pertinentes para su producto o proceso. 
 b) Una vez conseguido, debería poder determinar el riesgo y sus opciones para eliminar, minimizar y/o controlar su presencia. 
 c) Durante la identificación de riesgos, considerar los requisitos y reglamentos de los clientes en el país de producción y de venta.
 d) Una vez identificados los alérgenos, desarrollar y mantener una lista de materias primas e ingredientes pertinentes.
 e) Para ingredientes y materias primas identificadas como alérgenos, debería escribir las especificaciones que incluyan lo siguiente: análisis de riesgos, atenuación, procedimientos de control y su implantación, incluyendo resultados analíticos y etiquetado de productos finales.
 f) Para productos que contengan alérgenos que requieran etiquetado, el proceso de fabricación debería realizarse para minimizar la contaminación cruzada prestando especial atención a la limpieza y saneamiento.
 g) Los productos acabados que contengan alérgenos y requieran etiquetado deberían declararse de conformidad con los requisitos legales en el país de venta. 
 h) Para cualquier presencia accidental y no intencionada, el etiquetado de alérgenos declarados legalmente debería basarse en el análisis y evaluaciones de riesgos.
¿QUÉ HARÁ EL EVALUADOR?   
El evaluador:
 - Confirmará que se ha realizado el análisis de riesgos exhaustivo y pertinente y que sus resultados se incluyen en los procedimientos pertinentes.
 - Comprobará si el programa para el control alérgeno está documentado e implantado.
 - Evaluará la entrega del programa en el área de manipulación de alimentos, examinará los registros y revisará las prácticas de fabricación y almacenamiento. 
</t>
  </si>
  <si>
    <t xml:space="preserve">¿QUÉ SIGNIFICA ESTO?
 a) Para cada fabricante de productos alimentarios, el concepto de Análisis de Peligros y Puntos Críticos de Control (APPCC) es un elemento fundamental del sistema de gestión de seguridad alimentaria interno del negocio. 
 b) El APPCC es un instrumento reconocido internacionalmente para el control de la seguridad alimentaria en el proceso de fabricación.  Permite el reconocimiento y el control de riesgos potenciales para el consumidor, implantando las medidas preventivas adecuadas. 
 c) Pueden identificarse las medidas de control esenciales para mantener la seguridad del producto y que minimizarán el potencial de riesgos biológicos, químicos y físicos, y que si no se controlan adecuadamente podrían provocar enfermedades, lesiones o la muerte del consumidor. Estos serán identificados como Puntos Críticos de Control (PCC), con límites críticos y seguimiento de los procesos establecidos. 
 d) Se establecerán acciones correctivas concebidas para asegurarse de si se han violado los límites críticos. En estos casos, el producto acabado no abandona la instalación. 
 e) Debería haber registros de seguimiento de los PCC y de las acciones correctivas tomadas. 
</t>
  </si>
  <si>
    <t xml:space="preserve">¿QUÉ TENGO QUE HACER?
 a) No basta con definir un PCC e implantar inspecciones. Un concepto de APPCC efectivo, con documentación adecuada, requiere: 
  ○ un enfoque sistemático.
  ○ un equipo de expertos multidisciplinares.
  ○ un análisis exhaustivo de todos los productos y procedimientos.
  ○ un análisis de riesgos con definición de PCC y límites críticos. 
  ○ un sistema demostrable para medidas correctivas con una revisión regular y sistemática de efectividad. 
 b) El Codex Alimentarius proporciona 12 pasos con siete principios para implantar los APPCC y el negocio tiene que seguirlos. 
 c) Los siguientes principios deberían regir su sistema de APPCC:
  ○ Principio 1 - Desarrollar un análisis de riesgos para cada nivel de los organigramas. 
  ○ Principio 2 - Determinar los PCC dentro del alcance de su plan de APPCC. 
  ○ Principio 3 - Determinar los valores límite esenciales para todos los PPC. 
  ○ Principio 4 - Desarrollar un sistema para inspeccionar y controlar los PCC.
  ○ Principio 5 - Determinar las medidas correctivas e implantarlas cuando sea necesario. 
  ○ Principio 6 - Revisar regularmente la efectividad de su programa de APPCC. 
  ○ Principio 7 - Crear documentación para todos los pasos del concepto incluyendo procesos y procedimientos.
 d) Empezar por definir cuándo empieza su proceso y cuándo termina. Este es el alcance de su sistema, ya que está relacionado con departamentos y productos.
 e) Definir el área de aplicación estableciendo qué departamentos de producción, productos, líneas de productos y envasado, áreas de almacenamiento y rutas de transporte deberían considerarse, incluyendo lo siguiente:
  ○ Número de líneas de producción y diferenciación de categorías de productos. 
  ○ Normas existentes de higiene, producción y control.
 f) Evaluar el riesgo de daño a los consumidores como resultado del consumo de su producto alimentario utilizando: datos científicos, valores objetivos y demostrados, observaciones de mercado, efectos de las reclamaciones de consumidores y evaluación del riesgo residual.
¿QUÉ HARÁ EL EVALUADOR?   El evaluador:
 - Buscará evidencias de que se hayan desarrollado e implantado los principios del 1 al 7 del APPCC. 
 - Evaluará su documentación, pretendiendo establecer que sea completa, actual, correcta y conocida lo suficiente por todas las personas responsables.
 - Comprobará que haya implantado un equipo interno multidisciplinar, con responsabilidades definidas, que sean conocidas y competentes y con capacidad y autoridad para tomar decisiones e implantar cambios.
</t>
  </si>
  <si>
    <t xml:space="preserve"> Directrices complementarias. Debería:
  ○ Considerar en su análisis de riesgos el potencial para todos los riesgos químicos (incluyendo alérgenos), microbiológicos y físicos que podrían producirse dentro del proceso.
  ○ Tratar los riesgos potenciales (biológicos, químicos o físicos) asociados con las entradas de producción desde materias primas e ingredientes (incluyendo agua, vapor, hielo o gases utilizados como ingredientes).
  ○ Llevar a cabo un análisis de riesgos para cada paso del proceso, considerando riesgos químicos, microbiológicos y físicos en cada ocasión.
  ○ Realizar un análisis de riesgos para todos los grupos de productos incluyendo la consideración del riesgo potencial y su probabilidad.</t>
  </si>
  <si>
    <t xml:space="preserve">Directrices complementarias. Debería:
  ○ Crear un equipo multidisciplinar para incluir a miembros con el conocimiento y experiencia en seguridad alimentaria, producción, ingeniería, contratación y diseño. 
  ○ Asegurarse de que los miembros del equipo hayan sido formados en los principios del APPCC en base al Codex Alimentarius.
  ○ Asegurarse de que el miembro del equipo que represente la seguridad alimentaria disponga de las cualificaciones adecuadas y pueda presentar pruebas de su formación académica y sus temas de formación avanzados. 
  ○ Asegurarse de que, en caso de que no haya dicho personal cualificado, el negocio debería disponer de un contrato de servicio con un experto externo que pueda presentar evidencias de su experiencia en seguridad alimentaria.
</t>
  </si>
  <si>
    <t xml:space="preserve">Directrices complementarias. Debería:
  ○ A la hora de determinar que hay un PCC, utilizar un árbol de decisiones u otro método adecuado y documentar el proceso.
  ○ Considerar en sus PCC definidos si el proceso existente puede verse influenciado para evitar, eliminar o reducir un riesgo de seguridad alimentaria. 
  ○ Identificar puntos de control asociados y que están implantados los controles existentes.
  ○ Los PCC se definen en consideración de las variadas «medidas prerrequisitos» que están asociadas con las Buenas Prácticas de Fabricación, como los programas de limpieza y formación. A la hora de definir un PCC, deberían documentarse dichas consideraciones.
</t>
  </si>
  <si>
    <t xml:space="preserve"> Directrices complementarias. Debería:
  ○ Aplicar límites críticos únicamente a la operación específica, producto o grupos de productos que se estén procesando.
  ○ Aplicar únicamente límites críticos que se hayan especificado y validado.
  ○ Definir el límite crítico para cada PCC.
</t>
  </si>
  <si>
    <t xml:space="preserve"> Directrices complementarias. Debería:
  ○ Poder detectar una pérdida de control en el proceso a través de sus procedimientos de seguimiento.
  ○ Asegurarse de que su seguimiento de registros sea evaluado por personal formado y competente.
  ○ Asignar una frecuencia que sea adecuada para garantizar que el PCC siga bajo control en caso de que el seguimiento no sea continuado.
  ○ Asegurarse de que los registros de seguimiento sean firmados por individuos que estén dirigiendo el seguimiento y la revisión de registros.
  ○ Asegurarse de que los registros de seguimiento se documenten e incluyan: fecha, hora, persona responsable y resultado.
  ○ Asegurarse de que se retengan registros de seguimiento en línea con los procedimientos empresariales.
</t>
  </si>
  <si>
    <t xml:space="preserve"> Directrices complementarias. Debería:
  ○ Asegurarse de que cualquier acción correctiva resulte en una vuelta al control del PCC y que los productos afectados sean eliminados de conformidad con los procedimientos de gestión de residuos.
  ○ Asegurarse de que las desviaciones de los productos y su eliminación final estén documentadas.
  ○ Asegurarse de que se entiende el seguimiento según lo descrito en el Codex Alimentarius ("el acto de conducir una secuencia planificada de observaciones o medidas de parámetros de control para evaluar si un PCC está bajo control"). 
</t>
  </si>
  <si>
    <t xml:space="preserve">Directrices complementarias. Debería:
 ○ Asegurarse de que la frecuencia de los procedimientos de verificación establezca que el sistema de APPCC esté funcionando de forma efectiva.
 ○ Asegurarse de que la verificación sea llevada a cabo por alguien distinto a las personas responsables del seguimiento y de las acciones correctivas.
</t>
  </si>
  <si>
    <t xml:space="preserve">Directrices complementarias. Debería:
 ○ Asegurarse de que todos los procedimientos de APPCC establecidos hayan sido documentados, incluyendo pasos preliminares y programas de prerrequisitos.
 ○ Asegurarse de que el mantenimiento de registros sea efectivo y sea comunicado claramente al personal pertinente.
</t>
  </si>
  <si>
    <t xml:space="preserve">Directrices complementarias. Debería:
 ○ Asegurarse de que se hayan tomado las medidas de prerrequisitos y se hayan documentado para otros puntos de control.
</t>
  </si>
  <si>
    <t xml:space="preserve">¿QUÉ SIGNIFICA?
 a) La defensa alimentaria es el medio de evitar, proteger y responder a la contaminación deliberada de alimentos por agentes bacterianos, toxinas, químicos, radiación o un objeto físico. 
 b) Las amenazas a la protección alimentaria podrían darse en cualquier nivel en la cadena de suministro alimentaria del negocio. 
 c) El aspecto más importante de un programa de protección alimentaria es la prevención.
 d) Este es un requisito normativo para las exportaciones de alimentos a EE.UU.
¿QUÉ TENGO QUE HACER?
 a) Desarrollar e implantar un procedimiento para llevar a cabo una evaluación de la vulnerabilidad de la instalación. 
 b) Desarrollar e implantar un plan de protección alimentaria basado en el resultado de la evaluación de vulnerabilidad que incluya métodos, responsabilidad y criterios para evitar la adulteración alimentaria o la contaminación causada por actos deliberados de sabotaje.  
 c) El plan de protección alimentaria debería incluir los siguientes elementos clave: 
  ○ Un miembro designado de la alta dirección responsable de la protección alimentaria.
  ○ Políticas y procedimientos para el registro y control de acceso a áreas de la instalación por parte de trabajadores, contratistas y visitantes. 
  ○ Procedimientos para el almacenamiento seguro y transporte de materias primas, equipos, material de envasado, productos químicos peligrosos y productos alimentarios acabados.
  ○ Seguridad física de la instalación.
  ○ Un proceso para gestionar alimentos, envasado y equipos que hayan sido adulterados de forma intencional. 
  ○ Programa de formación. 
  ○ Un programa de recuperación efectivo.
¿QUÉ HARÁ EL EVALUADOR?  
El evaluador:
 -Revisará su plan de protección alimentaria documentado.
 - Comprobará que la producción haya llevado a cabo una evaluación de vulnerabilidad e identificado las áreas sensibles.
 -Revisará su programa de formación y entrevistará al personal para establecer su conocimiento del plan de protección alimentaria.
</t>
  </si>
  <si>
    <t>Descargo de responsabilidad</t>
  </si>
  <si>
    <t xml:space="preserve">La Iniciativa Mundial de Seguridad Alimentaria y The Consumer Goods Forum publican información y expresan opiniones de buena fe, pero no aceptan ninguna responsabilidad por cualquier error u omisión en tal información u opinión contenida en el material disponible para su descarga o lectura en esta página web.  </t>
  </si>
  <si>
    <t>En concreto, la información contenida en este documento y en la página web de la GFSI con respecto al Programa de Mercados Globales, se proporciona únicamente para fines informativos generales, con el objetivo de intentar aumentar las capacidades en materia de seguridad alimentaria de los negocios por toda la cadena de valor alimentaria. Aunque la Iniciativa Mundial de Seguridad Alimentaria se esfuerza por mantener actualizada y correcta la información, no hace ninguna manifestación ni garantía de ningún tipo, expresa o implícita, sobre la integridad, precisión, fiabilidad, idoneidad o disponibilidad con respecto a la página web o a la información, productos, servicios o gráficas relacionadas contenidas en la página web para ningún fin.</t>
  </si>
  <si>
    <t>La información proporcionada en este documento y en la página web no debería utilizarse como un sustituto de la obtención de asesoramiento legal específico en relación con el cumplimiento de los requisitos de Seguridad Alimentaria legales pertinentes en su jurisdicción. Cualquier confianza que deposite en dicha información es por tanto estrictamente a su propio riesgo. En ningún caso la Iniciativa Mundial de Seguridad Alimentaria será responsable de cualesquiera daños y perjuicios (incluyendo, sin limitación, daños y perjuicios por mera pérdida económica o pérdida de negocios o de beneficios o deterioro de valor o de otra forma en cada caso, ya sean directos, indirectos o consecuentes, ni de ninguna relación de compensación consecuente de ningún tipo (por cualquier causa) que surja por contrato, agravio (incluyendo negligencia, incumplimiento de la función normativa), tergiversación, restitución o de otra forma, en conexión con esta publicación o con cualquier información contenida en ella, o de cualquier acción o decisión tomada como resultado de la lectura de esta publicación o de esa información.</t>
  </si>
  <si>
    <t>Los usuarios de la información en este documento y de la página web de la Iniciativa Mundial de Seguridad Alimentaria con respecto al Programa de Mercados Globales no insinuarán ni afirmarán ninguna asociación con, o apoyo por parte de la Iniciativa Mundial de Seguridad Alimentaria o cualquiera de los requisitos establecidos en estos Documentos, ni insinuará una recomendación o apoyo por parte de la Iniciativa Mundial de Seguridad Alimentaria.</t>
  </si>
  <si>
    <t>Directrices de uso del Logotipo</t>
  </si>
  <si>
    <t>Cualquier propiedad intelectual utilizada en la documentación del Programa de Mercados Globales (incluyendo el Logotipo de la Iniciativa Mundial de Seguridad Alimentaria) seguirá siendo propiedad exclusiva de la Iniciativa Mundial de Seguridad Alimentaria.</t>
  </si>
  <si>
    <t>La Iniciativa Mundial de Seguridad Alimentaria pone la documentación del Programa de Mercados Globales a disposición para que pueda ser descargada de forma gratuita para su propio uso, con la condición de que:</t>
  </si>
  <si>
    <t>Reconozca que el Logotipo de la GFSI y los Documentos son propiedad única y exclusiva de la Iniciativa Mundial de Seguridad Alimentaria y usted no llevará a cabo ninguna acción incoherente con dicha propiedad, como la adopción, uso, registro o intento de registro de cualquier logotipo o marca registrada de forma confusa similar al Logotipo. Todo uso o voluntad asociada al Logotipo redundará en beneficio de la Iniciativa Mundial de Seguridad Alimentaria. No podrá utilizar el Logotipo de otra forma distinta a la expresamente autorizada por esta página web o por los propios Documentos.</t>
  </si>
  <si>
    <t>Ningún desarrollo de marca, o asociación con la Iniciativa Mundial de Seguridad Alimentaria (incluyendo el logotipo de la GFSI), o The Consumer Goods Forum, o enlaces o referencias a los mismos, estarán incluidos en comunicaciones con terceros (salvo con el consentimiento previo por escrito de la Iniciativa Mundial de Seguridad Alimentaria.</t>
  </si>
  <si>
    <t>No se puede realizar ninguna modificación en los documentos, salvo que se eliminen todas las referencias a la Iniciativa de Seguridad Alimentaria Global (incluyendo el logotipo de la GFSI) junto con cualquier otra característica identificativa o marca de la Iniciativa Mundial de Seguridad Alimentaria y, salvo en la medida permitida expresamente por los propios Documentos, ninguna parte de los Documentos podrá ser transmitida a terceros sin el permiso por escrito de la Iniciativa Mundial de Seguridad Alimentaria, incluyendo las traducciones.</t>
  </si>
  <si>
    <t>Las solicitudes para obtener el permiso por escrito deberán remitirse a:</t>
  </si>
  <si>
    <t>GFSI c/o The Consumer Goods Forum</t>
  </si>
  <si>
    <t>22/24 Rue du Gouverneur General Eboue</t>
  </si>
  <si>
    <t>92130 Issy-les-Moulineaux</t>
  </si>
  <si>
    <t>Francia</t>
  </si>
  <si>
    <t>gfsinfo@theconsumergoodsforum.com</t>
  </si>
  <si>
    <t>2a edición, de abril de 2015. © Global Food Safety Initiative Foundation</t>
  </si>
  <si>
    <t>Exento, no utilizar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</si>
</sst>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6" x14ac:knownFonts="1">
    <font>
      <sz val="10"/>
      <name val="Arial"/>
    </font>
    <font>
      <sz val="11"/>
      <color theme="1"/>
      <name val="Calibri"/>
      <family val="2"/>
      <scheme val="minor"/>
    </font>
    <font>
      <sz val="11"/>
      <color theme="1"/>
      <name val="Calibri"/>
      <family val="2"/>
      <scheme val="minor"/>
    </font>
    <font>
      <sz val="11"/>
      <name val="Times New Roman"/>
      <family val="1"/>
    </font>
    <font>
      <sz val="10"/>
      <name val="Arial"/>
      <family val="2"/>
    </font>
    <font>
      <b/>
      <sz val="11"/>
      <color indexed="8"/>
      <name val="Calibri"/>
      <family val="2"/>
    </font>
    <font>
      <sz val="11"/>
      <color indexed="8"/>
      <name val="Calibri"/>
      <family val="2"/>
    </font>
    <font>
      <b/>
      <sz val="9"/>
      <color indexed="8"/>
      <name val="Times New Roman"/>
      <family val="1"/>
    </font>
    <font>
      <sz val="11"/>
      <name val="Calibri"/>
      <family val="2"/>
    </font>
    <font>
      <b/>
      <sz val="11"/>
      <name val="Calibri"/>
      <family val="2"/>
    </font>
    <font>
      <sz val="11"/>
      <color indexed="10"/>
      <name val="Calibri"/>
      <family val="2"/>
    </font>
    <font>
      <i/>
      <sz val="11"/>
      <name val="Calibri"/>
      <family val="2"/>
    </font>
    <font>
      <sz val="10"/>
      <name val="Calibri"/>
      <family val="2"/>
    </font>
    <font>
      <sz val="12"/>
      <name val="Calibri"/>
      <family val="2"/>
    </font>
    <font>
      <b/>
      <sz val="14"/>
      <name val="Calibri"/>
      <family val="2"/>
    </font>
    <font>
      <sz val="10"/>
      <color indexed="8"/>
      <name val="Calibri"/>
      <family val="2"/>
    </font>
    <font>
      <b/>
      <sz val="11"/>
      <color indexed="17"/>
      <name val="Calibri"/>
      <family val="2"/>
    </font>
    <font>
      <sz val="10.5"/>
      <name val="Calibri"/>
      <family val="2"/>
    </font>
    <font>
      <b/>
      <sz val="12"/>
      <name val="Calibri"/>
      <family val="2"/>
    </font>
    <font>
      <b/>
      <sz val="11"/>
      <color rgb="FFFF0000"/>
      <name val="Calibri"/>
      <family val="2"/>
    </font>
    <font>
      <b/>
      <sz val="11"/>
      <color theme="0"/>
      <name val="Calibri"/>
      <family val="2"/>
    </font>
    <font>
      <sz val="12"/>
      <color rgb="FFFF0000"/>
      <name val="Calibri"/>
      <family val="2"/>
    </font>
    <font>
      <sz val="11"/>
      <name val="Cambria"/>
      <family val="1"/>
    </font>
    <font>
      <sz val="12"/>
      <name val="Cambria"/>
      <family val="1"/>
    </font>
    <font>
      <sz val="10"/>
      <name val="Cambria"/>
      <family val="1"/>
    </font>
    <font>
      <b/>
      <strike/>
      <sz val="11"/>
      <color rgb="FFFF0000"/>
      <name val="Calibri"/>
      <family val="2"/>
    </font>
    <font>
      <b/>
      <sz val="11"/>
      <color theme="3"/>
      <name val="Calibri"/>
      <family val="2"/>
      <scheme val="minor"/>
    </font>
    <font>
      <sz val="11"/>
      <color theme="4" tint="0.39997558519241921"/>
      <name val="Calibri"/>
      <family val="2"/>
    </font>
    <font>
      <sz val="11"/>
      <color theme="4" tint="0.59999389629810485"/>
      <name val="Calibri"/>
      <family val="2"/>
    </font>
    <font>
      <sz val="11"/>
      <color theme="4" tint="0.79998168889431442"/>
      <name val="Calibri"/>
      <family val="2"/>
    </font>
    <font>
      <b/>
      <sz val="11"/>
      <color theme="4" tint="0.79998168889431442"/>
      <name val="Calibri"/>
      <family val="2"/>
    </font>
    <font>
      <sz val="10"/>
      <color theme="4" tint="0.79998168889431442"/>
      <name val="Calibri"/>
      <family val="2"/>
    </font>
    <font>
      <b/>
      <sz val="11"/>
      <color theme="4" tint="0.59999389629810485"/>
      <name val="Calibri"/>
      <family val="2"/>
    </font>
    <font>
      <sz val="10"/>
      <color theme="4" tint="0.59999389629810485"/>
      <name val="Calibri"/>
      <family val="2"/>
    </font>
    <font>
      <sz val="11"/>
      <color theme="7" tint="0.39997558519241921"/>
      <name val="Calibri"/>
      <family val="2"/>
    </font>
    <font>
      <sz val="11"/>
      <color theme="7" tint="0.79998168889431442"/>
      <name val="Calibri"/>
      <family val="2"/>
    </font>
    <font>
      <b/>
      <sz val="11"/>
      <color theme="7" tint="0.79998168889431442"/>
      <name val="Calibri"/>
      <family val="2"/>
    </font>
    <font>
      <sz val="10"/>
      <color theme="7" tint="0.79998168889431442"/>
      <name val="Calibri"/>
      <family val="2"/>
    </font>
    <font>
      <b/>
      <sz val="11"/>
      <color theme="7" tint="0.59999389629810485"/>
      <name val="Calibri"/>
      <family val="2"/>
    </font>
    <font>
      <sz val="11"/>
      <color theme="8" tint="0.79998168889431442"/>
      <name val="Calibri"/>
      <family val="2"/>
    </font>
    <font>
      <sz val="11"/>
      <color theme="8" tint="0.39997558519241921"/>
      <name val="Calibri"/>
      <family val="2"/>
    </font>
    <font>
      <b/>
      <sz val="11"/>
      <color theme="8" tint="0.59999389629810485"/>
      <name val="Calibri"/>
      <family val="2"/>
    </font>
    <font>
      <sz val="11"/>
      <color theme="1"/>
      <name val="Cambria"/>
      <family val="1"/>
      <scheme val="major"/>
    </font>
    <font>
      <b/>
      <sz val="18"/>
      <color theme="3"/>
      <name val="Calibri"/>
      <family val="2"/>
      <scheme val="minor"/>
    </font>
    <font>
      <sz val="11"/>
      <color theme="3"/>
      <name val="Calibri"/>
      <family val="2"/>
      <scheme val="minor"/>
    </font>
    <font>
      <i/>
      <sz val="11"/>
      <color theme="3"/>
      <name val="Calibri"/>
      <family val="2"/>
      <scheme val="minor"/>
    </font>
    <font>
      <sz val="18"/>
      <color theme="1"/>
      <name val="Calibri"/>
      <family val="2"/>
      <scheme val="minor"/>
    </font>
    <font>
      <b/>
      <i/>
      <sz val="11"/>
      <color theme="3"/>
      <name val="Calibri"/>
      <family val="2"/>
    </font>
    <font>
      <sz val="22"/>
      <color theme="3"/>
      <name val="Calibri"/>
      <family val="2"/>
      <scheme val="minor"/>
    </font>
    <font>
      <sz val="9"/>
      <color indexed="81"/>
      <name val="Tahoma"/>
      <family val="2"/>
    </font>
    <font>
      <i/>
      <u/>
      <sz val="11"/>
      <color theme="3"/>
      <name val="Calibri"/>
      <family val="2"/>
      <scheme val="minor"/>
    </font>
    <font>
      <u/>
      <sz val="20"/>
      <color theme="3"/>
      <name val="Calibri"/>
      <family val="2"/>
      <scheme val="minor"/>
    </font>
    <font>
      <sz val="10"/>
      <color theme="1"/>
      <name val="Arial"/>
      <family val="2"/>
    </font>
    <font>
      <sz val="10"/>
      <name val="Calibri"/>
      <family val="2"/>
      <scheme val="minor"/>
    </font>
    <font>
      <b/>
      <sz val="10"/>
      <color theme="4" tint="0.59999389629810485"/>
      <name val="Calibri"/>
      <family val="2"/>
    </font>
    <font>
      <b/>
      <sz val="10"/>
      <color theme="4" tint="0.79998168889431442"/>
      <name val="Calibri"/>
      <family val="2"/>
    </font>
    <font>
      <sz val="10"/>
      <color theme="1"/>
      <name val="Calibri"/>
      <family val="2"/>
    </font>
    <font>
      <b/>
      <sz val="10"/>
      <name val="Calibri"/>
      <family val="2"/>
    </font>
    <font>
      <sz val="10"/>
      <color theme="7" tint="0.39997558519241921"/>
      <name val="Calibri"/>
      <family val="2"/>
    </font>
    <font>
      <b/>
      <sz val="10"/>
      <color theme="7" tint="0.79998168889431442"/>
      <name val="Calibri"/>
      <family val="2"/>
    </font>
    <font>
      <b/>
      <sz val="10"/>
      <color theme="7" tint="0.59999389629810485"/>
      <name val="Calibri"/>
      <family val="2"/>
    </font>
    <font>
      <sz val="10"/>
      <color theme="8" tint="0.39997558519241921"/>
      <name val="Calibri"/>
      <family val="2"/>
    </font>
    <font>
      <b/>
      <sz val="10"/>
      <color theme="8" tint="0.59999389629810485"/>
      <name val="Calibri"/>
      <family val="2"/>
    </font>
    <font>
      <b/>
      <sz val="10"/>
      <color theme="0"/>
      <name val="Calibri"/>
      <family val="2"/>
    </font>
    <font>
      <sz val="10"/>
      <color theme="4" tint="0.39997558519241921"/>
      <name val="Calibri"/>
      <family val="2"/>
    </font>
    <font>
      <sz val="10"/>
      <color indexed="10"/>
      <name val="Calibri"/>
      <family val="2"/>
    </font>
    <font>
      <b/>
      <sz val="10"/>
      <color rgb="FFFF0000"/>
      <name val="Calibri"/>
      <family val="2"/>
    </font>
    <font>
      <b/>
      <sz val="10"/>
      <color indexed="17"/>
      <name val="Calibri"/>
      <family val="2"/>
    </font>
    <font>
      <b/>
      <sz val="10"/>
      <color indexed="8"/>
      <name val="Calibri"/>
      <family val="2"/>
    </font>
    <font>
      <sz val="10"/>
      <color indexed="8"/>
      <name val="Times New Roman"/>
      <family val="1"/>
    </font>
    <font>
      <sz val="11"/>
      <color indexed="8"/>
      <name val="Times New Roman"/>
      <family val="1"/>
    </font>
    <font>
      <b/>
      <sz val="10"/>
      <name val="Arial"/>
      <family val="2"/>
    </font>
    <font>
      <b/>
      <sz val="10.5"/>
      <name val="Calibri"/>
      <family val="2"/>
    </font>
    <font>
      <b/>
      <sz val="9"/>
      <name val="Calibri"/>
      <family val="2"/>
    </font>
    <font>
      <sz val="9"/>
      <name val="Calibri"/>
      <family val="2"/>
    </font>
    <font>
      <sz val="10"/>
      <color rgb="FFFF0000"/>
      <name val="Arial"/>
      <family val="2"/>
    </font>
    <font>
      <sz val="10"/>
      <color rgb="FF00B050"/>
      <name val="Arial"/>
      <family val="2"/>
    </font>
    <font>
      <b/>
      <u/>
      <sz val="10"/>
      <color rgb="FF00B050"/>
      <name val="Arial"/>
      <family val="2"/>
    </font>
    <font>
      <sz val="11"/>
      <color theme="4" tint="0.59999389629810485"/>
      <name val="Calibri"/>
      <family val="2"/>
      <scheme val="minor"/>
    </font>
    <font>
      <b/>
      <u/>
      <sz val="20"/>
      <color theme="3"/>
      <name val="Calibri"/>
      <family val="2"/>
      <scheme val="minor"/>
    </font>
    <font>
      <sz val="8"/>
      <color rgb="FF000000"/>
      <name val="Tahoma"/>
      <family val="2"/>
    </font>
    <font>
      <sz val="22"/>
      <color theme="1"/>
      <name val="Calibri"/>
      <family val="2"/>
      <scheme val="minor"/>
    </font>
    <font>
      <sz val="22"/>
      <color theme="1"/>
      <name val="Cambria"/>
      <family val="1"/>
      <scheme val="major"/>
    </font>
    <font>
      <sz val="11"/>
      <color rgb="FFFF0000"/>
      <name val="Calibri"/>
      <family val="2"/>
      <scheme val="minor"/>
    </font>
    <font>
      <sz val="22"/>
      <name val="Calibri"/>
      <family val="2"/>
      <scheme val="minor"/>
    </font>
    <font>
      <sz val="18"/>
      <color theme="3"/>
      <name val="Calibri"/>
      <family val="2"/>
      <scheme val="minor"/>
    </font>
    <font>
      <b/>
      <sz val="11"/>
      <color theme="1"/>
      <name val="Calibri"/>
      <family val="2"/>
      <scheme val="minor"/>
    </font>
    <font>
      <sz val="7"/>
      <name val="Times New Roman"/>
      <family val="1"/>
    </font>
    <font>
      <u/>
      <sz val="11"/>
      <name val="Calibri"/>
      <family val="2"/>
    </font>
    <font>
      <sz val="10"/>
      <name val="Wingdings"/>
      <charset val="2"/>
    </font>
    <font>
      <i/>
      <sz val="10"/>
      <name val="Calibri"/>
      <family val="2"/>
    </font>
    <font>
      <b/>
      <u/>
      <sz val="18"/>
      <name val="Arial"/>
      <family val="2"/>
    </font>
    <font>
      <b/>
      <sz val="9"/>
      <color indexed="81"/>
      <name val="Tahoma"/>
      <family val="2"/>
    </font>
    <font>
      <u/>
      <sz val="10"/>
      <color theme="10"/>
      <name val="Arial"/>
      <family val="2"/>
    </font>
    <font>
      <sz val="11"/>
      <color rgb="FFFF0000"/>
      <name val="Calibri"/>
      <family val="2"/>
    </font>
    <font>
      <b/>
      <sz val="10"/>
      <color rgb="FFFF000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C000"/>
        <bgColor indexed="64"/>
      </patternFill>
    </fill>
    <fill>
      <patternFill patternType="solid">
        <fgColor theme="3" tint="0.79998168889431442"/>
        <bgColor indexed="64"/>
      </patternFill>
    </fill>
  </fills>
  <borders count="53">
    <border>
      <left/>
      <right/>
      <top/>
      <bottom/>
      <diagonal/>
    </border>
    <border>
      <left/>
      <right/>
      <top style="thin">
        <color theme="4" tint="0.79998168889431442"/>
      </top>
      <bottom/>
      <diagonal/>
    </border>
    <border>
      <left/>
      <right style="thin">
        <color theme="4" tint="0.79995117038483843"/>
      </right>
      <top/>
      <bottom style="thin">
        <color theme="4" tint="0.79998168889431442"/>
      </bottom>
      <diagonal/>
    </border>
    <border>
      <left style="thin">
        <color theme="4" tint="0.79995117038483843"/>
      </left>
      <right style="thin">
        <color theme="4" tint="0.79995117038483843"/>
      </right>
      <top/>
      <bottom style="thin">
        <color theme="4" tint="0.79998168889431442"/>
      </bottom>
      <diagonal/>
    </border>
    <border>
      <left style="thin">
        <color theme="4" tint="0.79995117038483843"/>
      </left>
      <right/>
      <top/>
      <bottom style="thin">
        <color theme="4" tint="0.79998168889431442"/>
      </bottom>
      <diagonal/>
    </border>
    <border>
      <left/>
      <right style="thin">
        <color theme="4" tint="0.79995117038483843"/>
      </right>
      <top style="thin">
        <color theme="4" tint="0.79998168889431442"/>
      </top>
      <bottom style="thin">
        <color theme="4" tint="0.79998168889431442"/>
      </bottom>
      <diagonal/>
    </border>
    <border>
      <left style="thin">
        <color theme="4" tint="0.79995117038483843"/>
      </left>
      <right style="thin">
        <color theme="4" tint="0.79995117038483843"/>
      </right>
      <top style="thin">
        <color theme="4" tint="0.79998168889431442"/>
      </top>
      <bottom style="thin">
        <color theme="4" tint="0.79998168889431442"/>
      </bottom>
      <diagonal/>
    </border>
    <border>
      <left style="thin">
        <color theme="4" tint="0.79995117038483843"/>
      </left>
      <right/>
      <top style="thin">
        <color theme="4" tint="0.79998168889431442"/>
      </top>
      <bottom style="thin">
        <color theme="4" tint="0.7999816888943144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4" tint="0.79995117038483843"/>
      </left>
      <right style="thin">
        <color theme="4" tint="0.79995117038483843"/>
      </right>
      <top style="thin">
        <color theme="4" tint="0.79998168889431442"/>
      </top>
      <bottom/>
      <diagonal/>
    </border>
    <border>
      <left style="thin">
        <color theme="4" tint="0.79995117038483843"/>
      </left>
      <right style="thin">
        <color theme="4" tint="0.79995117038483843"/>
      </right>
      <top/>
      <bottom/>
      <diagonal/>
    </border>
    <border>
      <left style="thin">
        <color auto="1"/>
      </left>
      <right style="thin">
        <color auto="1"/>
      </right>
      <top/>
      <bottom/>
      <diagonal/>
    </border>
    <border>
      <left/>
      <right style="thin">
        <color theme="4" tint="0.79995117038483843"/>
      </right>
      <top style="thin">
        <color theme="4" tint="0.79998168889431442"/>
      </top>
      <bottom/>
      <diagonal/>
    </border>
    <border>
      <left style="thin">
        <color theme="4" tint="0.79995117038483843"/>
      </left>
      <right/>
      <top style="thin">
        <color theme="4" tint="0.79998168889431442"/>
      </top>
      <bottom/>
      <diagonal/>
    </border>
    <border>
      <left style="medium">
        <color auto="1"/>
      </left>
      <right style="thin">
        <color theme="4" tint="0.79995117038483843"/>
      </right>
      <top style="medium">
        <color auto="1"/>
      </top>
      <bottom style="medium">
        <color auto="1"/>
      </bottom>
      <diagonal/>
    </border>
    <border>
      <left style="thin">
        <color theme="4" tint="0.79995117038483843"/>
      </left>
      <right style="thin">
        <color theme="4" tint="0.79995117038483843"/>
      </right>
      <top style="medium">
        <color auto="1"/>
      </top>
      <bottom style="medium">
        <color auto="1"/>
      </bottom>
      <diagonal/>
    </border>
    <border>
      <left style="thin">
        <color theme="4" tint="0.79995117038483843"/>
      </left>
      <right style="medium">
        <color auto="1"/>
      </right>
      <top style="medium">
        <color auto="1"/>
      </top>
      <bottom style="medium">
        <color auto="1"/>
      </bottom>
      <diagonal/>
    </border>
    <border>
      <left/>
      <right style="thin">
        <color theme="4" tint="0.79995117038483843"/>
      </right>
      <top/>
      <bottom/>
      <diagonal/>
    </border>
    <border>
      <left style="thin">
        <color theme="4" tint="0.79995117038483843"/>
      </left>
      <right/>
      <top/>
      <bottom/>
      <diagonal/>
    </border>
    <border>
      <left style="thin">
        <color theme="4" tint="0.79995117038483843"/>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right style="thin">
        <color auto="1"/>
      </right>
      <top/>
      <bottom style="thin">
        <color theme="4" tint="0.79998168889431442"/>
      </bottom>
      <diagonal/>
    </border>
    <border>
      <left/>
      <right/>
      <top style="medium">
        <color auto="1"/>
      </top>
      <bottom/>
      <diagonal/>
    </border>
    <border>
      <left/>
      <right/>
      <top/>
      <bottom style="thin">
        <color theme="4" tint="0.79998168889431442"/>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theme="4" tint="0.79995117038483843"/>
      </left>
      <right style="thin">
        <color theme="4" tint="0.79995117038483843"/>
      </right>
      <top/>
      <bottom style="medium">
        <color auto="1"/>
      </bottom>
      <diagonal/>
    </border>
    <border>
      <left style="thin">
        <color theme="4" tint="0.79995117038483843"/>
      </left>
      <right style="thin">
        <color theme="4" tint="0.79995117038483843"/>
      </right>
      <top style="medium">
        <color auto="1"/>
      </top>
      <bottom/>
      <diagonal/>
    </border>
    <border>
      <left/>
      <right/>
      <top/>
      <bottom style="medium">
        <color auto="1"/>
      </bottom>
      <diagonal/>
    </border>
    <border>
      <left style="medium">
        <color rgb="FFA3A3A3"/>
      </left>
      <right/>
      <top style="medium">
        <color rgb="FFA3A3A3"/>
      </top>
      <bottom style="medium">
        <color rgb="FFA3A3A3"/>
      </bottom>
      <diagonal/>
    </border>
    <border>
      <left/>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rgb="FFA3A3A3"/>
      </left>
      <right style="medium">
        <color rgb="FFA3A3A3"/>
      </right>
      <top style="medium">
        <color rgb="FFA3A3A3"/>
      </top>
      <bottom style="medium">
        <color rgb="FFA3A3A3"/>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theme="4" tint="0.79995117038483843"/>
      </left>
      <right style="medium">
        <color auto="1"/>
      </right>
      <top/>
      <bottom style="medium">
        <color auto="1"/>
      </bottom>
      <diagonal/>
    </border>
    <border>
      <left style="thin">
        <color theme="4" tint="0.79995117038483843"/>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xf numFmtId="0" fontId="6" fillId="0" borderId="0"/>
    <xf numFmtId="0" fontId="2" fillId="0" borderId="0"/>
    <xf numFmtId="0" fontId="4" fillId="0" borderId="0"/>
    <xf numFmtId="0" fontId="1" fillId="0" borderId="0"/>
    <xf numFmtId="0" fontId="93" fillId="0" borderId="0" applyNumberFormat="0" applyFill="0" applyBorder="0" applyAlignment="0" applyProtection="0"/>
  </cellStyleXfs>
  <cellXfs count="457">
    <xf numFmtId="0" fontId="0" fillId="0" borderId="0" xfId="0"/>
    <xf numFmtId="0" fontId="4" fillId="0" borderId="0" xfId="0" applyFont="1"/>
    <xf numFmtId="0" fontId="12" fillId="0" borderId="0" xfId="0" applyFont="1" applyBorder="1" applyAlignment="1">
      <alignment horizontal="left" vertical="top" wrapText="1"/>
    </xf>
    <xf numFmtId="0" fontId="0" fillId="0" borderId="0" xfId="0" applyBorder="1" applyAlignment="1">
      <alignment horizontal="left" vertical="top"/>
    </xf>
    <xf numFmtId="0" fontId="0" fillId="0" borderId="0" xfId="0" applyFill="1" applyBorder="1" applyAlignment="1">
      <alignment horizontal="left" vertical="top"/>
    </xf>
    <xf numFmtId="0" fontId="0" fillId="0" borderId="0" xfId="0" applyBorder="1" applyAlignment="1">
      <alignment horizontal="left" vertical="top" wrapText="1"/>
    </xf>
    <xf numFmtId="0" fontId="0" fillId="3" borderId="0" xfId="0" applyFill="1" applyBorder="1" applyAlignment="1">
      <alignment horizontal="left" vertical="top"/>
    </xf>
    <xf numFmtId="0" fontId="24" fillId="0" borderId="0" xfId="0" applyFont="1" applyBorder="1" applyAlignment="1">
      <alignment horizontal="left" vertical="top"/>
    </xf>
    <xf numFmtId="0" fontId="12" fillId="0" borderId="0" xfId="0" applyFont="1" applyBorder="1" applyAlignment="1">
      <alignment horizontal="left" vertical="top"/>
    </xf>
    <xf numFmtId="0" fontId="42" fillId="0" borderId="0" xfId="2" applyFont="1" applyAlignment="1"/>
    <xf numFmtId="0" fontId="2" fillId="0" borderId="0" xfId="2" applyAlignment="1"/>
    <xf numFmtId="0" fontId="2" fillId="0" borderId="0" xfId="2" applyFont="1" applyAlignment="1"/>
    <xf numFmtId="0" fontId="2" fillId="0" borderId="0" xfId="2" applyFont="1" applyAlignment="1">
      <alignment vertical="top"/>
    </xf>
    <xf numFmtId="0" fontId="26" fillId="0" borderId="0" xfId="2" applyFont="1" applyFill="1" applyBorder="1" applyAlignment="1">
      <alignment vertical="top"/>
    </xf>
    <xf numFmtId="0" fontId="26" fillId="0" borderId="0" xfId="2" applyFont="1" applyFill="1" applyBorder="1" applyAlignment="1">
      <alignment horizontal="left" vertical="top"/>
    </xf>
    <xf numFmtId="0" fontId="20" fillId="10" borderId="3" xfId="0" applyFont="1" applyFill="1" applyBorder="1" applyAlignment="1">
      <alignment horizontal="left" vertical="top" wrapText="1"/>
    </xf>
    <xf numFmtId="0" fontId="8" fillId="0" borderId="6"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15" fillId="0" borderId="6" xfId="0" applyFont="1" applyFill="1" applyBorder="1" applyAlignment="1">
      <alignment horizontal="left" vertical="top" wrapText="1"/>
    </xf>
    <xf numFmtId="0" fontId="2" fillId="0" borderId="0" xfId="2" applyFont="1" applyFill="1" applyAlignment="1">
      <alignment vertical="top"/>
    </xf>
    <xf numFmtId="0" fontId="44" fillId="0" borderId="0" xfId="2" applyFont="1" applyFill="1" applyAlignment="1">
      <alignment vertical="top"/>
    </xf>
    <xf numFmtId="0" fontId="44" fillId="0" borderId="0" xfId="2" applyFont="1" applyFill="1" applyAlignment="1"/>
    <xf numFmtId="0" fontId="2" fillId="0" borderId="0" xfId="2" applyFont="1" applyFill="1" applyAlignment="1"/>
    <xf numFmtId="0" fontId="26" fillId="0" borderId="0" xfId="2" applyFont="1" applyFill="1" applyAlignment="1">
      <alignment vertical="top"/>
    </xf>
    <xf numFmtId="0" fontId="26" fillId="0" borderId="0" xfId="2" applyFont="1" applyFill="1" applyAlignment="1"/>
    <xf numFmtId="0" fontId="44" fillId="0" borderId="0" xfId="2" applyFont="1" applyFill="1" applyBorder="1" applyAlignment="1">
      <alignment vertical="top"/>
    </xf>
    <xf numFmtId="0" fontId="26" fillId="0" borderId="0" xfId="2" applyFont="1" applyFill="1" applyBorder="1" applyAlignment="1"/>
    <xf numFmtId="0" fontId="45" fillId="0" borderId="0" xfId="2" applyFont="1" applyFill="1" applyBorder="1" applyAlignment="1">
      <alignment vertical="top"/>
    </xf>
    <xf numFmtId="0" fontId="45" fillId="0" borderId="0" xfId="2" applyFont="1" applyFill="1" applyBorder="1" applyAlignment="1"/>
    <xf numFmtId="0" fontId="26" fillId="0" borderId="0" xfId="2" applyFont="1" applyFill="1" applyBorder="1" applyAlignment="1">
      <alignment horizontal="right" vertical="top"/>
    </xf>
    <xf numFmtId="0" fontId="2" fillId="0" borderId="0" xfId="2" applyFont="1" applyFill="1" applyBorder="1" applyAlignment="1"/>
    <xf numFmtId="0" fontId="45" fillId="0" borderId="0" xfId="2" quotePrefix="1" applyFont="1" applyFill="1" applyBorder="1" applyAlignment="1">
      <alignment vertical="top"/>
    </xf>
    <xf numFmtId="0" fontId="26" fillId="13" borderId="0" xfId="2" applyFont="1" applyFill="1" applyBorder="1" applyAlignment="1" applyProtection="1">
      <alignment vertical="top"/>
      <protection locked="0"/>
    </xf>
    <xf numFmtId="0" fontId="51" fillId="0" borderId="0" xfId="2" applyFont="1" applyFill="1" applyAlignment="1">
      <alignment vertical="top"/>
    </xf>
    <xf numFmtId="0" fontId="51" fillId="0" borderId="0" xfId="2" applyFont="1" applyFill="1" applyBorder="1" applyAlignment="1">
      <alignment vertical="top"/>
    </xf>
    <xf numFmtId="0" fontId="0" fillId="0" borderId="0" xfId="0" applyBorder="1" applyAlignment="1">
      <alignment wrapText="1"/>
    </xf>
    <xf numFmtId="0" fontId="0" fillId="0" borderId="0" xfId="0" applyFill="1" applyBorder="1" applyAlignment="1">
      <alignment wrapText="1"/>
    </xf>
    <xf numFmtId="0" fontId="56" fillId="0" borderId="6" xfId="0" applyFont="1" applyFill="1" applyBorder="1" applyAlignment="1" applyProtection="1">
      <alignment horizontal="left" vertical="top" wrapText="1" readingOrder="1"/>
      <protection locked="0"/>
    </xf>
    <xf numFmtId="0" fontId="12" fillId="0" borderId="6" xfId="0" applyFont="1" applyFill="1" applyBorder="1" applyAlignment="1" applyProtection="1">
      <alignment horizontal="left" vertical="top" wrapText="1" readingOrder="1"/>
      <protection locked="0"/>
    </xf>
    <xf numFmtId="0" fontId="12" fillId="0" borderId="6" xfId="0" applyFont="1" applyBorder="1" applyAlignment="1" applyProtection="1">
      <alignment horizontal="left" vertical="top" wrapText="1" readingOrder="1"/>
      <protection locked="0"/>
    </xf>
    <xf numFmtId="0" fontId="4" fillId="0" borderId="0" xfId="0" applyFont="1" applyAlignment="1">
      <alignment horizontal="left" vertical="top" wrapText="1" readingOrder="1"/>
    </xf>
    <xf numFmtId="0" fontId="15" fillId="0" borderId="7" xfId="0" applyFont="1" applyBorder="1" applyAlignment="1">
      <alignment horizontal="left" vertical="top" wrapText="1"/>
    </xf>
    <xf numFmtId="0" fontId="12" fillId="0" borderId="7" xfId="0" applyFont="1" applyBorder="1" applyAlignment="1">
      <alignment horizontal="left" vertical="top" wrapText="1"/>
    </xf>
    <xf numFmtId="0" fontId="12" fillId="3" borderId="7"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0" borderId="6" xfId="0" applyFont="1" applyBorder="1" applyAlignment="1">
      <alignment horizontal="left" vertical="top" wrapText="1"/>
    </xf>
    <xf numFmtId="0" fontId="15" fillId="0" borderId="6" xfId="0" applyFont="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57" fillId="0" borderId="6" xfId="0" applyFont="1" applyBorder="1" applyAlignment="1">
      <alignment horizontal="left" vertical="top" wrapText="1"/>
    </xf>
    <xf numFmtId="0" fontId="68" fillId="0" borderId="6" xfId="0" applyFont="1" applyBorder="1" applyAlignment="1">
      <alignment horizontal="left" vertical="top" wrapText="1"/>
    </xf>
    <xf numFmtId="0" fontId="57" fillId="9" borderId="3" xfId="0" applyFont="1" applyFill="1" applyBorder="1" applyAlignment="1">
      <alignment horizontal="left" vertical="top" wrapText="1"/>
    </xf>
    <xf numFmtId="0" fontId="12" fillId="0" borderId="11" xfId="0" applyFont="1" applyFill="1" applyBorder="1" applyAlignment="1" applyProtection="1">
      <alignment horizontal="left" vertical="top" wrapText="1" readingOrder="1"/>
      <protection locked="0"/>
    </xf>
    <xf numFmtId="0" fontId="12" fillId="0" borderId="15" xfId="0" applyFont="1" applyBorder="1" applyAlignment="1">
      <alignment horizontal="left" vertical="top" wrapText="1"/>
    </xf>
    <xf numFmtId="0" fontId="57" fillId="4" borderId="2" xfId="0" applyNumberFormat="1" applyFont="1" applyFill="1" applyBorder="1" applyAlignment="1" applyProtection="1">
      <alignment horizontal="left" vertical="top"/>
      <protection locked="0"/>
    </xf>
    <xf numFmtId="0" fontId="12" fillId="4" borderId="3" xfId="0" applyFont="1" applyFill="1" applyBorder="1" applyAlignment="1">
      <alignment horizontal="left" vertical="top" wrapText="1"/>
    </xf>
    <xf numFmtId="0" fontId="57" fillId="5" borderId="17" xfId="0" applyFont="1" applyFill="1" applyBorder="1" applyAlignment="1">
      <alignment horizontal="left" vertical="top" wrapText="1"/>
    </xf>
    <xf numFmtId="0" fontId="37" fillId="5" borderId="18" xfId="0" applyFont="1" applyFill="1" applyBorder="1" applyAlignment="1">
      <alignment horizontal="left" vertical="top" wrapText="1" readingOrder="1"/>
    </xf>
    <xf numFmtId="0" fontId="12" fillId="0" borderId="15" xfId="0" applyFont="1" applyFill="1" applyBorder="1" applyAlignment="1">
      <alignment horizontal="left" vertical="top" wrapText="1"/>
    </xf>
    <xf numFmtId="0" fontId="57" fillId="13" borderId="2" xfId="0" applyFont="1" applyFill="1" applyBorder="1" applyAlignment="1">
      <alignment horizontal="left" vertical="top" wrapText="1"/>
    </xf>
    <xf numFmtId="0" fontId="15" fillId="13" borderId="3" xfId="0" applyFont="1" applyFill="1" applyBorder="1" applyAlignment="1">
      <alignment horizontal="left" vertical="top" wrapText="1"/>
    </xf>
    <xf numFmtId="0" fontId="57" fillId="12" borderId="17" xfId="0" applyFont="1" applyFill="1" applyBorder="1" applyAlignment="1">
      <alignment horizontal="left" vertical="top" wrapText="1"/>
    </xf>
    <xf numFmtId="0" fontId="33" fillId="12" borderId="18" xfId="0" applyFont="1" applyFill="1" applyBorder="1" applyAlignment="1">
      <alignment horizontal="left" vertical="top" wrapText="1" readingOrder="1"/>
    </xf>
    <xf numFmtId="0" fontId="12" fillId="0" borderId="11" xfId="0" applyFont="1" applyBorder="1" applyAlignment="1">
      <alignment horizontal="left" vertical="top" wrapText="1"/>
    </xf>
    <xf numFmtId="0" fontId="15" fillId="13" borderId="4" xfId="0" applyFont="1" applyFill="1" applyBorder="1" applyAlignment="1">
      <alignment horizontal="left" vertical="top" wrapText="1"/>
    </xf>
    <xf numFmtId="0" fontId="57" fillId="12" borderId="18" xfId="0" applyFont="1" applyFill="1" applyBorder="1" applyAlignment="1">
      <alignment horizontal="left" vertical="top" wrapText="1" readingOrder="1"/>
    </xf>
    <xf numFmtId="0" fontId="12" fillId="13" borderId="3" xfId="0" applyFont="1" applyFill="1" applyBorder="1" applyAlignment="1">
      <alignment horizontal="left" vertical="top" wrapText="1"/>
    </xf>
    <xf numFmtId="0" fontId="54" fillId="12" borderId="18" xfId="0" applyFont="1" applyFill="1" applyBorder="1" applyAlignment="1">
      <alignment horizontal="left" vertical="top" wrapText="1" readingOrder="1"/>
    </xf>
    <xf numFmtId="0" fontId="12" fillId="13" borderId="2" xfId="0" applyFont="1" applyFill="1" applyBorder="1" applyAlignment="1">
      <alignment horizontal="left" vertical="top" wrapText="1"/>
    </xf>
    <xf numFmtId="0" fontId="31" fillId="12" borderId="18" xfId="0" applyFont="1" applyFill="1" applyBorder="1" applyAlignment="1">
      <alignment horizontal="left" vertical="top" wrapText="1" readingOrder="1"/>
    </xf>
    <xf numFmtId="0" fontId="12" fillId="2" borderId="11" xfId="0" applyFont="1" applyFill="1" applyBorder="1" applyAlignment="1">
      <alignment horizontal="left" vertical="top" wrapText="1"/>
    </xf>
    <xf numFmtId="0" fontId="12" fillId="13" borderId="4" xfId="0" applyFont="1" applyFill="1" applyBorder="1" applyAlignment="1">
      <alignment horizontal="left" vertical="top" wrapText="1"/>
    </xf>
    <xf numFmtId="0" fontId="57" fillId="13" borderId="2" xfId="0" applyNumberFormat="1" applyFont="1" applyFill="1" applyBorder="1" applyAlignment="1" applyProtection="1">
      <alignment horizontal="left" vertical="top"/>
      <protection locked="0"/>
    </xf>
    <xf numFmtId="0" fontId="66" fillId="13" borderId="2" xfId="0" applyNumberFormat="1" applyFont="1" applyFill="1" applyBorder="1" applyAlignment="1" applyProtection="1">
      <alignment horizontal="left" vertical="top"/>
      <protection locked="0"/>
    </xf>
    <xf numFmtId="0" fontId="57" fillId="12" borderId="17" xfId="0" applyFont="1" applyFill="1" applyBorder="1" applyAlignment="1" applyProtection="1">
      <alignment horizontal="left" vertical="top" wrapText="1"/>
      <protection locked="0"/>
    </xf>
    <xf numFmtId="0" fontId="55" fillId="12" borderId="18" xfId="0" applyFont="1" applyFill="1" applyBorder="1" applyAlignment="1" applyProtection="1">
      <alignment horizontal="left" vertical="top" wrapText="1" readingOrder="1"/>
      <protection locked="0"/>
    </xf>
    <xf numFmtId="0" fontId="15" fillId="0" borderId="15" xfId="0" applyFont="1" applyBorder="1" applyAlignment="1">
      <alignment horizontal="left" vertical="top" wrapText="1"/>
    </xf>
    <xf numFmtId="0" fontId="63" fillId="14" borderId="19" xfId="0" applyFont="1" applyFill="1" applyBorder="1" applyAlignment="1">
      <alignment horizontal="left" vertical="top" wrapText="1"/>
    </xf>
    <xf numFmtId="0" fontId="63" fillId="14" borderId="12" xfId="0" applyFont="1" applyFill="1" applyBorder="1" applyAlignment="1">
      <alignment horizontal="left" vertical="top" wrapText="1"/>
    </xf>
    <xf numFmtId="0" fontId="57" fillId="11" borderId="16" xfId="0" applyNumberFormat="1" applyFont="1" applyFill="1" applyBorder="1" applyAlignment="1">
      <alignment horizontal="left" vertical="top"/>
    </xf>
    <xf numFmtId="0" fontId="12" fillId="11" borderId="17" xfId="0" applyFont="1" applyFill="1" applyBorder="1" applyAlignment="1">
      <alignment horizontal="left" vertical="top" wrapText="1"/>
    </xf>
    <xf numFmtId="0" fontId="64" fillId="11" borderId="18" xfId="0" applyFont="1" applyFill="1" applyBorder="1" applyAlignment="1">
      <alignment horizontal="left" vertical="top"/>
    </xf>
    <xf numFmtId="0" fontId="57" fillId="12" borderId="21" xfId="0" applyFont="1" applyFill="1" applyBorder="1" applyAlignment="1" applyProtection="1">
      <alignment horizontal="left" vertical="top" wrapText="1"/>
      <protection locked="0"/>
    </xf>
    <xf numFmtId="0" fontId="64" fillId="12" borderId="22" xfId="0" applyFont="1" applyFill="1" applyBorder="1" applyAlignment="1">
      <alignment horizontal="left" vertical="top"/>
    </xf>
    <xf numFmtId="0" fontId="12" fillId="4" borderId="4" xfId="0" applyFont="1" applyFill="1" applyBorder="1" applyAlignment="1">
      <alignment horizontal="left" vertical="top" wrapText="1"/>
    </xf>
    <xf numFmtId="0" fontId="57" fillId="6" borderId="16" xfId="0" applyNumberFormat="1" applyFont="1" applyFill="1" applyBorder="1" applyAlignment="1">
      <alignment horizontal="left" vertical="top"/>
    </xf>
    <xf numFmtId="0" fontId="12" fillId="6" borderId="17" xfId="0" applyFont="1" applyFill="1" applyBorder="1" applyAlignment="1">
      <alignment horizontal="left" vertical="top" wrapText="1"/>
    </xf>
    <xf numFmtId="0" fontId="58" fillId="6" borderId="18" xfId="0" applyFont="1" applyFill="1" applyBorder="1" applyAlignment="1">
      <alignment horizontal="left" vertical="top" wrapText="1" readingOrder="1"/>
    </xf>
    <xf numFmtId="0" fontId="58" fillId="5" borderId="22" xfId="0" applyFont="1" applyFill="1" applyBorder="1" applyAlignment="1">
      <alignment horizontal="left" vertical="top" wrapText="1" readingOrder="1"/>
    </xf>
    <xf numFmtId="0" fontId="57" fillId="4" borderId="2" xfId="0" applyFont="1" applyFill="1" applyBorder="1" applyAlignment="1">
      <alignment horizontal="left" vertical="top" wrapText="1"/>
    </xf>
    <xf numFmtId="0" fontId="59" fillId="5" borderId="18" xfId="0" applyFont="1" applyFill="1" applyBorder="1" applyAlignment="1">
      <alignment horizontal="left" vertical="top" wrapText="1" readingOrder="1"/>
    </xf>
    <xf numFmtId="0" fontId="15" fillId="4" borderId="3" xfId="0" applyFont="1" applyFill="1" applyBorder="1" applyAlignment="1">
      <alignment horizontal="left" vertical="top" wrapText="1"/>
    </xf>
    <xf numFmtId="0" fontId="60" fillId="5" borderId="18" xfId="0" applyFont="1" applyFill="1" applyBorder="1" applyAlignment="1">
      <alignment horizontal="left" vertical="top" wrapText="1" readingOrder="1"/>
    </xf>
    <xf numFmtId="0" fontId="57" fillId="8" borderId="2" xfId="0" applyNumberFormat="1" applyFont="1" applyFill="1" applyBorder="1" applyAlignment="1" applyProtection="1">
      <alignment horizontal="left" vertical="top"/>
      <protection locked="0"/>
    </xf>
    <xf numFmtId="0" fontId="57" fillId="7" borderId="16" xfId="0" applyNumberFormat="1" applyFont="1" applyFill="1" applyBorder="1" applyAlignment="1">
      <alignment horizontal="left" vertical="top"/>
    </xf>
    <xf numFmtId="0" fontId="12" fillId="7" borderId="17" xfId="0" applyFont="1" applyFill="1" applyBorder="1" applyAlignment="1">
      <alignment horizontal="left" vertical="top" wrapText="1"/>
    </xf>
    <xf numFmtId="0" fontId="61" fillId="7" borderId="18" xfId="0" applyFont="1" applyFill="1" applyBorder="1" applyAlignment="1">
      <alignment horizontal="left" vertical="top" wrapText="1" readingOrder="1"/>
    </xf>
    <xf numFmtId="0" fontId="61" fillId="9" borderId="20" xfId="0" applyFont="1" applyFill="1" applyBorder="1" applyAlignment="1">
      <alignment horizontal="left" vertical="top" wrapText="1" readingOrder="1"/>
    </xf>
    <xf numFmtId="0" fontId="12" fillId="8" borderId="12" xfId="0" applyFont="1" applyFill="1" applyBorder="1" applyAlignment="1">
      <alignment horizontal="left" vertical="top" wrapText="1"/>
    </xf>
    <xf numFmtId="0" fontId="57" fillId="9" borderId="17" xfId="0" applyFont="1" applyFill="1" applyBorder="1" applyAlignment="1">
      <alignment horizontal="left" vertical="top" wrapText="1"/>
    </xf>
    <xf numFmtId="0" fontId="57" fillId="9" borderId="18" xfId="0" applyFont="1" applyFill="1" applyBorder="1" applyAlignment="1">
      <alignment horizontal="left" vertical="top" wrapText="1" readingOrder="1"/>
    </xf>
    <xf numFmtId="0" fontId="57" fillId="8" borderId="2" xfId="0" applyFont="1" applyFill="1" applyBorder="1" applyAlignment="1">
      <alignment horizontal="left" vertical="top" wrapText="1"/>
    </xf>
    <xf numFmtId="0" fontId="15" fillId="8" borderId="3" xfId="0" applyFont="1" applyFill="1" applyBorder="1" applyAlignment="1">
      <alignment horizontal="left" vertical="top" wrapText="1"/>
    </xf>
    <xf numFmtId="0" fontId="62" fillId="9" borderId="18" xfId="0" applyFont="1" applyFill="1" applyBorder="1" applyAlignment="1">
      <alignment horizontal="left" vertical="top" wrapText="1" readingOrder="1"/>
    </xf>
    <xf numFmtId="0" fontId="15" fillId="0" borderId="11" xfId="0" applyFont="1" applyFill="1" applyBorder="1" applyAlignment="1">
      <alignment horizontal="left" vertical="top" wrapText="1"/>
    </xf>
    <xf numFmtId="0" fontId="12" fillId="10" borderId="27" xfId="0" applyNumberFormat="1" applyFont="1" applyFill="1" applyBorder="1" applyAlignment="1">
      <alignment horizontal="left" vertical="top"/>
    </xf>
    <xf numFmtId="0" fontId="12" fillId="10" borderId="28" xfId="0" applyFont="1" applyFill="1" applyBorder="1" applyAlignment="1">
      <alignment horizontal="left" vertical="top" wrapText="1"/>
    </xf>
    <xf numFmtId="0" fontId="12" fillId="10" borderId="22" xfId="0" applyFont="1" applyFill="1" applyBorder="1" applyAlignment="1">
      <alignment horizontal="left" vertical="top" wrapText="1" readingOrder="1"/>
    </xf>
    <xf numFmtId="0" fontId="12" fillId="0" borderId="19" xfId="0" applyNumberFormat="1" applyFont="1" applyBorder="1" applyAlignment="1" applyProtection="1">
      <alignment horizontal="left" vertical="top"/>
      <protection locked="0"/>
    </xf>
    <xf numFmtId="0" fontId="12" fillId="0" borderId="12" xfId="0" applyFont="1" applyBorder="1" applyAlignment="1">
      <alignment horizontal="left" vertical="top" wrapText="1"/>
    </xf>
    <xf numFmtId="0" fontId="12" fillId="0" borderId="20" xfId="0" applyFont="1" applyFill="1" applyBorder="1" applyAlignment="1" applyProtection="1">
      <alignment horizontal="left" vertical="top" wrapText="1" readingOrder="1"/>
      <protection locked="0"/>
    </xf>
    <xf numFmtId="0" fontId="71" fillId="0" borderId="0" xfId="0" applyFont="1"/>
    <xf numFmtId="0" fontId="12" fillId="8" borderId="2" xfId="0" applyFont="1" applyFill="1" applyBorder="1" applyAlignment="1">
      <alignment horizontal="left" vertical="top" wrapText="1"/>
    </xf>
    <xf numFmtId="0" fontId="12" fillId="0" borderId="11" xfId="0" applyFont="1" applyBorder="1" applyAlignment="1" applyProtection="1">
      <alignment horizontal="left" vertical="top" wrapText="1" readingOrder="1"/>
      <protection locked="0"/>
    </xf>
    <xf numFmtId="0" fontId="17" fillId="0" borderId="0" xfId="0" applyFont="1" applyAlignment="1">
      <alignment horizontal="left" vertical="center" wrapText="1"/>
    </xf>
    <xf numFmtId="0" fontId="47" fillId="0" borderId="0" xfId="0" applyFont="1" applyFill="1" applyAlignment="1">
      <alignment horizontal="center" vertical="top" wrapText="1"/>
    </xf>
    <xf numFmtId="0" fontId="26" fillId="0" borderId="0" xfId="2" applyFont="1" applyFill="1" applyAlignment="1">
      <alignment horizontal="center" vertical="top"/>
    </xf>
    <xf numFmtId="0" fontId="26" fillId="0" borderId="0" xfId="2" applyFont="1" applyFill="1" applyAlignment="1">
      <alignment horizontal="center"/>
    </xf>
    <xf numFmtId="0" fontId="44" fillId="0" borderId="0" xfId="2" applyFont="1" applyFill="1" applyAlignment="1">
      <alignment horizontal="center" vertical="top"/>
    </xf>
    <xf numFmtId="0" fontId="47" fillId="0" borderId="0" xfId="0" applyFont="1" applyFill="1" applyAlignment="1">
      <alignment vertical="top"/>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38" xfId="0" applyFont="1" applyBorder="1"/>
    <xf numFmtId="0" fontId="4" fillId="0" borderId="40" xfId="0" applyFont="1" applyBorder="1"/>
    <xf numFmtId="0" fontId="4" fillId="0" borderId="42" xfId="0" applyFont="1" applyBorder="1"/>
    <xf numFmtId="0" fontId="81" fillId="0" borderId="0" xfId="2" applyFont="1" applyFill="1" applyAlignment="1">
      <alignment vertical="top"/>
    </xf>
    <xf numFmtId="0" fontId="48" fillId="0" borderId="0" xfId="2" applyFont="1" applyFill="1" applyAlignment="1">
      <alignment vertical="top"/>
    </xf>
    <xf numFmtId="0" fontId="82" fillId="0" borderId="0" xfId="2" applyFont="1" applyAlignment="1"/>
    <xf numFmtId="0" fontId="81" fillId="0" borderId="0" xfId="2" applyFont="1" applyAlignment="1"/>
    <xf numFmtId="0" fontId="20" fillId="10" borderId="0"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xf>
    <xf numFmtId="0" fontId="20" fillId="10" borderId="4" xfId="0" applyFont="1" applyFill="1" applyBorder="1" applyAlignment="1">
      <alignment horizontal="center" vertical="center" wrapText="1"/>
    </xf>
    <xf numFmtId="0" fontId="13" fillId="0" borderId="7" xfId="0" applyFont="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12" fillId="0" borderId="0" xfId="0" applyFont="1" applyBorder="1" applyAlignment="1">
      <alignment horizontal="center" vertical="center"/>
    </xf>
    <xf numFmtId="0" fontId="4" fillId="15" borderId="41" xfId="0" applyFont="1" applyFill="1" applyBorder="1" applyAlignment="1">
      <alignment horizontal="center"/>
    </xf>
    <xf numFmtId="0" fontId="4" fillId="15" borderId="43" xfId="0" applyFont="1" applyFill="1" applyBorder="1" applyAlignment="1">
      <alignment horizontal="center"/>
    </xf>
    <xf numFmtId="0" fontId="0" fillId="0" borderId="25" xfId="0" applyBorder="1"/>
    <xf numFmtId="0" fontId="0" fillId="0" borderId="39" xfId="0" applyBorder="1"/>
    <xf numFmtId="0" fontId="0" fillId="0" borderId="40" xfId="0" applyBorder="1"/>
    <xf numFmtId="0" fontId="0" fillId="0" borderId="0" xfId="0" applyBorder="1"/>
    <xf numFmtId="0" fontId="44" fillId="0" borderId="41" xfId="2" applyFont="1" applyFill="1" applyBorder="1" applyAlignment="1">
      <alignment vertical="top"/>
    </xf>
    <xf numFmtId="0" fontId="0" fillId="0" borderId="41" xfId="0" applyBorder="1"/>
    <xf numFmtId="0" fontId="44" fillId="0" borderId="40" xfId="2" applyFont="1" applyFill="1" applyBorder="1" applyAlignment="1">
      <alignment vertical="top"/>
    </xf>
    <xf numFmtId="0" fontId="0" fillId="0" borderId="42" xfId="0" applyBorder="1"/>
    <xf numFmtId="0" fontId="0" fillId="0" borderId="33" xfId="0" applyBorder="1"/>
    <xf numFmtId="0" fontId="44" fillId="0" borderId="43" xfId="2" applyFont="1" applyFill="1" applyBorder="1" applyAlignment="1">
      <alignment vertical="top"/>
    </xf>
    <xf numFmtId="0" fontId="48" fillId="0" borderId="0" xfId="2" applyFont="1" applyFill="1" applyAlignment="1">
      <alignment vertical="center"/>
    </xf>
    <xf numFmtId="9" fontId="0" fillId="0" borderId="25" xfId="0" applyNumberFormat="1" applyBorder="1" applyAlignment="1">
      <alignment horizontal="center"/>
    </xf>
    <xf numFmtId="0" fontId="4" fillId="0" borderId="25" xfId="0" applyFont="1" applyBorder="1" applyAlignment="1">
      <alignment horizontal="center"/>
    </xf>
    <xf numFmtId="0" fontId="4" fillId="0" borderId="25" xfId="0" applyFont="1" applyBorder="1" applyAlignment="1">
      <alignment horizontal="center" vertical="center"/>
    </xf>
    <xf numFmtId="9" fontId="0" fillId="0" borderId="0" xfId="0" applyNumberFormat="1" applyBorder="1" applyAlignment="1">
      <alignment horizontal="center"/>
    </xf>
    <xf numFmtId="0" fontId="4" fillId="0" borderId="0" xfId="0" applyFont="1" applyBorder="1" applyAlignment="1">
      <alignment horizontal="center"/>
    </xf>
    <xf numFmtId="0" fontId="76" fillId="0" borderId="0" xfId="0" applyFont="1" applyBorder="1" applyAlignment="1">
      <alignment vertical="center"/>
    </xf>
    <xf numFmtId="0" fontId="76" fillId="0" borderId="41" xfId="0" applyFont="1" applyBorder="1"/>
    <xf numFmtId="3" fontId="0" fillId="0" borderId="0" xfId="0" applyNumberFormat="1" applyBorder="1" applyAlignment="1">
      <alignment horizontal="center"/>
    </xf>
    <xf numFmtId="3" fontId="76" fillId="0" borderId="0" xfId="0" applyNumberFormat="1" applyFont="1" applyBorder="1" applyAlignment="1">
      <alignment horizontal="center"/>
    </xf>
    <xf numFmtId="0" fontId="0" fillId="0" borderId="43" xfId="0" applyBorder="1"/>
    <xf numFmtId="0" fontId="0" fillId="0" borderId="38" xfId="0" applyBorder="1"/>
    <xf numFmtId="0" fontId="0" fillId="0" borderId="25" xfId="0" applyBorder="1" applyAlignment="1">
      <alignment horizontal="center"/>
    </xf>
    <xf numFmtId="0" fontId="0" fillId="0" borderId="0" xfId="0" applyBorder="1" applyAlignment="1">
      <alignment horizontal="center"/>
    </xf>
    <xf numFmtId="0" fontId="76" fillId="0" borderId="0" xfId="0" applyFont="1" applyBorder="1" applyAlignment="1">
      <alignment horizontal="center"/>
    </xf>
    <xf numFmtId="3" fontId="76" fillId="0" borderId="41" xfId="0" applyNumberFormat="1" applyFont="1" applyBorder="1" applyAlignment="1">
      <alignment horizontal="center"/>
    </xf>
    <xf numFmtId="9" fontId="76" fillId="0" borderId="0" xfId="0" applyNumberFormat="1" applyFont="1" applyBorder="1" applyAlignment="1">
      <alignment horizontal="center"/>
    </xf>
    <xf numFmtId="9" fontId="76" fillId="0" borderId="41" xfId="0" applyNumberFormat="1" applyFont="1" applyBorder="1" applyAlignment="1">
      <alignment horizontal="center"/>
    </xf>
    <xf numFmtId="3" fontId="0" fillId="0" borderId="33" xfId="0" applyNumberFormat="1" applyBorder="1" applyAlignment="1">
      <alignment horizontal="center"/>
    </xf>
    <xf numFmtId="9" fontId="0" fillId="0" borderId="33" xfId="0" applyNumberFormat="1" applyBorder="1" applyAlignment="1">
      <alignment horizontal="center"/>
    </xf>
    <xf numFmtId="0" fontId="4" fillId="0" borderId="25" xfId="0" applyFont="1" applyBorder="1"/>
    <xf numFmtId="0" fontId="4" fillId="0" borderId="0" xfId="0" applyFont="1" applyBorder="1"/>
    <xf numFmtId="0" fontId="76" fillId="0" borderId="41" xfId="0" applyFont="1" applyBorder="1" applyAlignment="1">
      <alignment horizontal="center"/>
    </xf>
    <xf numFmtId="0" fontId="4" fillId="0" borderId="33" xfId="0" applyFont="1" applyBorder="1" applyAlignment="1">
      <alignment horizontal="center"/>
    </xf>
    <xf numFmtId="0" fontId="77" fillId="0" borderId="38" xfId="0" applyFont="1" applyBorder="1"/>
    <xf numFmtId="0" fontId="76" fillId="0" borderId="40" xfId="0" applyFont="1" applyBorder="1"/>
    <xf numFmtId="0" fontId="76" fillId="0" borderId="40" xfId="0" applyFont="1" applyBorder="1" applyAlignment="1">
      <alignment horizontal="center"/>
    </xf>
    <xf numFmtId="0" fontId="76" fillId="0" borderId="0" xfId="0" applyFont="1" applyBorder="1"/>
    <xf numFmtId="9" fontId="76" fillId="0" borderId="40" xfId="0" applyNumberFormat="1" applyFont="1" applyBorder="1" applyAlignment="1">
      <alignment horizontal="center"/>
    </xf>
    <xf numFmtId="0" fontId="76" fillId="0" borderId="40" xfId="0" applyFont="1" applyBorder="1" applyAlignment="1">
      <alignment vertical="center"/>
    </xf>
    <xf numFmtId="3" fontId="76" fillId="0" borderId="40" xfId="0" applyNumberFormat="1" applyFont="1" applyBorder="1" applyAlignment="1">
      <alignment horizontal="center"/>
    </xf>
    <xf numFmtId="0" fontId="4" fillId="0" borderId="44" xfId="0" applyFont="1" applyBorder="1"/>
    <xf numFmtId="0" fontId="4" fillId="0" borderId="46" xfId="0" applyFont="1" applyBorder="1"/>
    <xf numFmtId="0" fontId="0" fillId="0" borderId="46" xfId="0" applyBorder="1"/>
    <xf numFmtId="0" fontId="0" fillId="0" borderId="47" xfId="0" applyBorder="1"/>
    <xf numFmtId="0" fontId="4" fillId="0" borderId="47" xfId="0" applyFont="1" applyBorder="1"/>
    <xf numFmtId="0" fontId="0" fillId="0" borderId="44" xfId="0" applyBorder="1"/>
    <xf numFmtId="0" fontId="20" fillId="10" borderId="2" xfId="0" applyFont="1" applyFill="1" applyBorder="1" applyAlignment="1" applyProtection="1">
      <alignment horizontal="left" vertical="top" wrapText="1"/>
    </xf>
    <xf numFmtId="0" fontId="20" fillId="10" borderId="3" xfId="0" applyFont="1" applyFill="1" applyBorder="1" applyAlignment="1" applyProtection="1">
      <alignment horizontal="left" vertical="top" wrapText="1"/>
    </xf>
    <xf numFmtId="0" fontId="14" fillId="11" borderId="5" xfId="0" applyNumberFormat="1" applyFont="1" applyFill="1" applyBorder="1" applyAlignment="1" applyProtection="1">
      <alignment horizontal="left" vertical="top"/>
    </xf>
    <xf numFmtId="0" fontId="8" fillId="11" borderId="6" xfId="0" applyFont="1" applyFill="1" applyBorder="1" applyAlignment="1" applyProtection="1">
      <alignment horizontal="left" vertical="top" wrapText="1"/>
    </xf>
    <xf numFmtId="0" fontId="9" fillId="13" borderId="6" xfId="0" applyFont="1" applyFill="1" applyBorder="1" applyAlignment="1" applyProtection="1">
      <alignment horizontal="left" vertical="top" wrapText="1"/>
    </xf>
    <xf numFmtId="0" fontId="8" fillId="13" borderId="6" xfId="0" applyFont="1" applyFill="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15" xfId="0" applyFont="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0" borderId="11" xfId="0" applyFont="1" applyBorder="1" applyAlignment="1" applyProtection="1">
      <alignment horizontal="left" vertical="top" wrapText="1"/>
    </xf>
    <xf numFmtId="0" fontId="8" fillId="2" borderId="11" xfId="0" applyFont="1" applyFill="1" applyBorder="1" applyAlignment="1" applyProtection="1">
      <alignment horizontal="left" vertical="top" wrapText="1"/>
    </xf>
    <xf numFmtId="0" fontId="8" fillId="2" borderId="6" xfId="0" applyFont="1" applyFill="1" applyBorder="1" applyAlignment="1" applyProtection="1">
      <alignment horizontal="left" vertical="top" wrapText="1"/>
    </xf>
    <xf numFmtId="0" fontId="8" fillId="0" borderId="6" xfId="0" applyFont="1" applyFill="1" applyBorder="1" applyAlignment="1" applyProtection="1">
      <alignment horizontal="left" vertical="top" wrapText="1"/>
    </xf>
    <xf numFmtId="0" fontId="6" fillId="0" borderId="6" xfId="0" applyFont="1" applyBorder="1" applyAlignment="1" applyProtection="1">
      <alignment horizontal="left" vertical="top" wrapText="1"/>
    </xf>
    <xf numFmtId="0" fontId="9" fillId="12" borderId="6" xfId="0" applyFont="1" applyFill="1" applyBorder="1" applyAlignment="1" applyProtection="1">
      <alignment horizontal="left" vertical="top" wrapText="1"/>
    </xf>
    <xf numFmtId="0" fontId="8" fillId="0" borderId="7" xfId="0" applyFont="1" applyFill="1" applyBorder="1" applyAlignment="1" applyProtection="1">
      <alignment horizontal="left" vertical="top" wrapText="1"/>
    </xf>
    <xf numFmtId="0" fontId="8" fillId="0" borderId="15" xfId="0" applyFont="1" applyFill="1" applyBorder="1" applyAlignment="1" applyProtection="1">
      <alignment horizontal="left" vertical="top" wrapText="1"/>
    </xf>
    <xf numFmtId="0" fontId="14" fillId="6" borderId="5" xfId="0" applyNumberFormat="1" applyFont="1" applyFill="1" applyBorder="1" applyAlignment="1" applyProtection="1">
      <alignment horizontal="left" vertical="top"/>
    </xf>
    <xf numFmtId="0" fontId="8" fillId="6" borderId="6"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14" fillId="7" borderId="5" xfId="0" applyNumberFormat="1" applyFont="1" applyFill="1" applyBorder="1" applyAlignment="1" applyProtection="1">
      <alignment horizontal="left" vertical="top"/>
    </xf>
    <xf numFmtId="0" fontId="8" fillId="7" borderId="6" xfId="0" applyFont="1" applyFill="1" applyBorder="1" applyAlignment="1" applyProtection="1">
      <alignment horizontal="left" vertical="top" wrapText="1"/>
    </xf>
    <xf numFmtId="0" fontId="9" fillId="8" borderId="6" xfId="0" applyFont="1" applyFill="1" applyBorder="1" applyAlignment="1" applyProtection="1">
      <alignment horizontal="left" vertical="top" wrapText="1"/>
    </xf>
    <xf numFmtId="0" fontId="8" fillId="0" borderId="0"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5" fillId="0" borderId="6" xfId="0" applyFont="1" applyBorder="1" applyAlignment="1" applyProtection="1">
      <alignment horizontal="left" vertical="top" wrapText="1"/>
    </xf>
    <xf numFmtId="0" fontId="9" fillId="9" borderId="6"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11" xfId="0" applyFont="1" applyFill="1" applyBorder="1" applyAlignment="1" applyProtection="1">
      <alignment horizontal="left" vertical="top" wrapText="1"/>
    </xf>
    <xf numFmtId="0" fontId="12" fillId="0" borderId="0" xfId="0" applyNumberFormat="1" applyFont="1" applyBorder="1" applyAlignment="1" applyProtection="1">
      <alignment horizontal="left" vertical="top"/>
    </xf>
    <xf numFmtId="0" fontId="12" fillId="0" borderId="0" xfId="0" applyFont="1" applyBorder="1" applyAlignment="1" applyProtection="1">
      <alignment horizontal="left" vertical="top" wrapText="1"/>
    </xf>
    <xf numFmtId="0" fontId="27" fillId="11" borderId="7" xfId="0" applyFont="1" applyFill="1" applyBorder="1" applyAlignment="1" applyProtection="1">
      <alignment horizontal="center" vertical="center"/>
    </xf>
    <xf numFmtId="0" fontId="30" fillId="13" borderId="7" xfId="0" applyFont="1" applyFill="1" applyBorder="1" applyAlignment="1" applyProtection="1">
      <alignment horizontal="center" vertical="center"/>
    </xf>
    <xf numFmtId="0" fontId="29" fillId="13" borderId="7" xfId="0" applyFont="1" applyFill="1" applyBorder="1" applyAlignment="1" applyProtection="1">
      <alignment horizontal="center" vertical="center" wrapText="1"/>
    </xf>
    <xf numFmtId="0" fontId="29" fillId="13" borderId="7" xfId="0" applyFont="1" applyFill="1" applyBorder="1" applyAlignment="1" applyProtection="1">
      <alignment horizontal="center" vertical="center"/>
    </xf>
    <xf numFmtId="0" fontId="28" fillId="13" borderId="7" xfId="0" applyFont="1" applyFill="1" applyBorder="1" applyAlignment="1" applyProtection="1">
      <alignment horizontal="center" vertical="center"/>
    </xf>
    <xf numFmtId="0" fontId="32" fillId="13" borderId="7" xfId="0" applyFont="1" applyFill="1" applyBorder="1" applyAlignment="1" applyProtection="1">
      <alignment horizontal="center" vertical="center"/>
    </xf>
    <xf numFmtId="0" fontId="28" fillId="13" borderId="7" xfId="0" applyFont="1" applyFill="1" applyBorder="1" applyAlignment="1" applyProtection="1">
      <alignment horizontal="center" vertical="center" wrapText="1"/>
    </xf>
    <xf numFmtId="0" fontId="32" fillId="13" borderId="7" xfId="0" applyFont="1" applyFill="1" applyBorder="1" applyAlignment="1" applyProtection="1">
      <alignment horizontal="center" vertical="center" wrapText="1"/>
    </xf>
    <xf numFmtId="0" fontId="28" fillId="12" borderId="7" xfId="0" applyFont="1" applyFill="1" applyBorder="1" applyAlignment="1" applyProtection="1">
      <alignment horizontal="center" vertical="center" wrapText="1"/>
    </xf>
    <xf numFmtId="0" fontId="34" fillId="6" borderId="7" xfId="0" applyFont="1" applyFill="1" applyBorder="1" applyAlignment="1" applyProtection="1">
      <alignment horizontal="center" vertical="center"/>
    </xf>
    <xf numFmtId="0" fontId="35" fillId="4" borderId="7" xfId="0" applyFont="1" applyFill="1" applyBorder="1" applyAlignment="1" applyProtection="1">
      <alignment horizontal="center" vertical="center"/>
    </xf>
    <xf numFmtId="0" fontId="36" fillId="4" borderId="7" xfId="0" applyFont="1" applyFill="1" applyBorder="1" applyAlignment="1" applyProtection="1">
      <alignment horizontal="center" vertical="center" wrapText="1"/>
    </xf>
    <xf numFmtId="0" fontId="38" fillId="4" borderId="7" xfId="0" applyFont="1" applyFill="1" applyBorder="1" applyAlignment="1" applyProtection="1">
      <alignment horizontal="center" vertical="center" wrapText="1"/>
    </xf>
    <xf numFmtId="0" fontId="40" fillId="7" borderId="7" xfId="0" applyFont="1" applyFill="1" applyBorder="1" applyAlignment="1" applyProtection="1">
      <alignment horizontal="center" vertical="center"/>
    </xf>
    <xf numFmtId="0" fontId="39" fillId="8" borderId="7" xfId="0" applyFont="1" applyFill="1" applyBorder="1" applyAlignment="1" applyProtection="1">
      <alignment horizontal="center" vertical="center"/>
    </xf>
    <xf numFmtId="0" fontId="41" fillId="8" borderId="7" xfId="0" applyFont="1" applyFill="1" applyBorder="1" applyAlignment="1" applyProtection="1">
      <alignment horizontal="center" vertical="center" wrapText="1"/>
    </xf>
    <xf numFmtId="0" fontId="41" fillId="9" borderId="7" xfId="0" applyFont="1" applyFill="1" applyBorder="1" applyAlignment="1" applyProtection="1">
      <alignment horizontal="center" vertical="center" wrapText="1"/>
    </xf>
    <xf numFmtId="0" fontId="0" fillId="0" borderId="0" xfId="0" applyProtection="1">
      <protection locked="0"/>
    </xf>
    <xf numFmtId="0" fontId="4" fillId="0" borderId="0" xfId="0" quotePrefix="1" applyFont="1"/>
    <xf numFmtId="0" fontId="8" fillId="12" borderId="6" xfId="0" applyFont="1" applyFill="1" applyBorder="1" applyAlignment="1" applyProtection="1">
      <alignment horizontal="left" vertical="top" wrapText="1"/>
    </xf>
    <xf numFmtId="0" fontId="4" fillId="0" borderId="0" xfId="0" applyFont="1" applyBorder="1" applyAlignment="1">
      <alignment horizontal="left" vertical="top"/>
    </xf>
    <xf numFmtId="0" fontId="83" fillId="14" borderId="0" xfId="2" applyFont="1" applyFill="1" applyAlignment="1">
      <alignment vertical="center"/>
    </xf>
    <xf numFmtId="0" fontId="4" fillId="11" borderId="0" xfId="0" applyFont="1" applyFill="1" applyBorder="1" applyAlignment="1">
      <alignment horizontal="center" vertical="center"/>
    </xf>
    <xf numFmtId="0" fontId="4" fillId="13" borderId="0" xfId="0" applyFont="1" applyFill="1" applyBorder="1" applyAlignment="1">
      <alignment horizontal="center" vertical="center"/>
    </xf>
    <xf numFmtId="0" fontId="4" fillId="12" borderId="0" xfId="0" applyFont="1" applyFill="1" applyBorder="1" applyAlignment="1">
      <alignment horizontal="center" vertical="center"/>
    </xf>
    <xf numFmtId="0" fontId="4" fillId="6" borderId="0" xfId="0" applyFont="1" applyFill="1" applyBorder="1" applyAlignment="1">
      <alignment horizontal="center" vertical="center"/>
    </xf>
    <xf numFmtId="0" fontId="4" fillId="4" borderId="0" xfId="0" applyFont="1" applyFill="1" applyBorder="1" applyAlignment="1">
      <alignment horizontal="center" vertical="center"/>
    </xf>
    <xf numFmtId="0" fontId="9" fillId="4" borderId="7"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6" xfId="0" applyFont="1" applyFill="1" applyBorder="1" applyAlignment="1">
      <alignment horizontal="center" vertical="center"/>
    </xf>
    <xf numFmtId="0" fontId="9" fillId="8" borderId="6"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73" fillId="0" borderId="45" xfId="0" applyFont="1" applyBorder="1" applyAlignment="1">
      <alignment vertical="center"/>
    </xf>
    <xf numFmtId="0" fontId="74" fillId="0" borderId="45" xfId="0" applyFont="1" applyFill="1" applyBorder="1" applyAlignment="1">
      <alignment vertical="center"/>
    </xf>
    <xf numFmtId="0" fontId="74" fillId="0" borderId="45" xfId="0" applyFont="1" applyBorder="1" applyAlignment="1">
      <alignment vertical="center"/>
    </xf>
    <xf numFmtId="0" fontId="4" fillId="0" borderId="0" xfId="0" quotePrefix="1" applyFont="1" applyBorder="1" applyAlignment="1"/>
    <xf numFmtId="0" fontId="0" fillId="0" borderId="0" xfId="0" applyProtection="1"/>
    <xf numFmtId="0" fontId="0" fillId="0" borderId="48" xfId="0" applyBorder="1" applyProtection="1">
      <protection locked="0"/>
    </xf>
    <xf numFmtId="0" fontId="4" fillId="0" borderId="48" xfId="0" applyFont="1" applyBorder="1" applyProtection="1">
      <protection locked="0"/>
    </xf>
    <xf numFmtId="0" fontId="71" fillId="0" borderId="0" xfId="0" applyFont="1" applyProtection="1"/>
    <xf numFmtId="0" fontId="8" fillId="11" borderId="6" xfId="0" applyFont="1" applyFill="1" applyBorder="1" applyAlignment="1" applyProtection="1">
      <alignment horizontal="left" vertical="top"/>
    </xf>
    <xf numFmtId="0" fontId="9" fillId="13" borderId="6" xfId="0" applyFont="1" applyFill="1" applyBorder="1" applyAlignment="1" applyProtection="1">
      <alignment horizontal="left" vertical="top"/>
    </xf>
    <xf numFmtId="0" fontId="8" fillId="13" borderId="6" xfId="0" applyFont="1" applyFill="1" applyBorder="1" applyAlignment="1" applyProtection="1">
      <alignment horizontal="left" vertical="top"/>
    </xf>
    <xf numFmtId="0" fontId="8" fillId="3" borderId="6"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xf>
    <xf numFmtId="0" fontId="8" fillId="4" borderId="6" xfId="0" applyFont="1" applyFill="1" applyBorder="1" applyAlignment="1" applyProtection="1">
      <alignment horizontal="left" vertical="top"/>
    </xf>
    <xf numFmtId="0" fontId="8" fillId="7" borderId="6" xfId="0" applyFont="1" applyFill="1" applyBorder="1" applyAlignment="1" applyProtection="1">
      <alignment horizontal="left" vertical="top"/>
    </xf>
    <xf numFmtId="0" fontId="8" fillId="8" borderId="6" xfId="0" applyFont="1" applyFill="1" applyBorder="1" applyAlignment="1" applyProtection="1">
      <alignment horizontal="left" vertical="top"/>
    </xf>
    <xf numFmtId="0" fontId="4" fillId="0" borderId="0" xfId="0" applyFont="1" applyBorder="1" applyAlignment="1"/>
    <xf numFmtId="0" fontId="75" fillId="0" borderId="0" xfId="0" applyFont="1" applyBorder="1" applyAlignment="1">
      <alignment horizontal="left" vertical="center" wrapText="1"/>
    </xf>
    <xf numFmtId="0" fontId="0" fillId="0" borderId="0" xfId="0" applyBorder="1" applyAlignment="1">
      <alignment horizontal="left" vertical="center" wrapText="1"/>
    </xf>
    <xf numFmtId="0" fontId="86" fillId="0" borderId="0" xfId="2" applyFont="1" applyFill="1" applyAlignment="1">
      <alignment vertical="top"/>
    </xf>
    <xf numFmtId="0" fontId="47" fillId="0" borderId="0" xfId="0" applyFont="1" applyFill="1" applyAlignment="1">
      <alignment horizontal="left" vertical="top" indent="2"/>
    </xf>
    <xf numFmtId="0" fontId="8" fillId="3" borderId="44" xfId="0" applyFont="1" applyFill="1" applyBorder="1" applyAlignment="1">
      <alignment vertical="center" wrapText="1"/>
    </xf>
    <xf numFmtId="0" fontId="8" fillId="3" borderId="46" xfId="0" applyFont="1" applyFill="1" applyBorder="1" applyAlignment="1">
      <alignment vertical="center" wrapText="1"/>
    </xf>
    <xf numFmtId="0" fontId="8" fillId="3" borderId="47" xfId="0" applyFont="1" applyFill="1" applyBorder="1" applyAlignment="1">
      <alignment vertical="center" wrapText="1"/>
    </xf>
    <xf numFmtId="0" fontId="75" fillId="0" borderId="0" xfId="0" applyFont="1" applyAlignment="1">
      <alignment horizontal="left" indent="2"/>
    </xf>
    <xf numFmtId="0" fontId="75" fillId="0" borderId="0" xfId="0" applyFont="1" applyAlignment="1">
      <alignment wrapText="1"/>
    </xf>
    <xf numFmtId="0" fontId="0" fillId="17" borderId="0" xfId="0" applyFill="1"/>
    <xf numFmtId="0" fontId="0" fillId="16" borderId="0" xfId="0" applyFill="1"/>
    <xf numFmtId="0" fontId="91" fillId="3" borderId="0" xfId="0" applyFont="1" applyFill="1"/>
    <xf numFmtId="0" fontId="0" fillId="3" borderId="0" xfId="0" applyFill="1"/>
    <xf numFmtId="0" fontId="71" fillId="3" borderId="0" xfId="0" applyFont="1" applyFill="1"/>
    <xf numFmtId="0" fontId="0" fillId="3" borderId="0" xfId="0" applyFill="1" applyAlignment="1">
      <alignment wrapText="1"/>
    </xf>
    <xf numFmtId="0" fontId="4" fillId="3" borderId="0" xfId="0" applyFont="1" applyFill="1" applyAlignment="1">
      <alignment horizontal="left" wrapText="1"/>
    </xf>
    <xf numFmtId="0" fontId="71" fillId="3" borderId="0" xfId="0" applyFont="1" applyFill="1" applyAlignment="1">
      <alignment wrapText="1"/>
    </xf>
    <xf numFmtId="0" fontId="0" fillId="3" borderId="0" xfId="0" applyFill="1" applyAlignment="1">
      <alignment horizontal="left" wrapText="1"/>
    </xf>
    <xf numFmtId="0" fontId="4" fillId="3" borderId="0" xfId="0" applyFont="1" applyFill="1" applyAlignment="1">
      <alignment wrapText="1"/>
    </xf>
    <xf numFmtId="0" fontId="9" fillId="3" borderId="0" xfId="0" applyFont="1" applyFill="1" applyAlignment="1">
      <alignment vertical="center"/>
    </xf>
    <xf numFmtId="0" fontId="8" fillId="3" borderId="22" xfId="0" applyFont="1" applyFill="1" applyBorder="1" applyAlignment="1">
      <alignment vertical="center" wrapText="1"/>
    </xf>
    <xf numFmtId="0" fontId="8" fillId="3" borderId="43" xfId="0" applyFont="1" applyFill="1" applyBorder="1" applyAlignment="1">
      <alignment vertical="center" wrapText="1"/>
    </xf>
    <xf numFmtId="0" fontId="8" fillId="3" borderId="41" xfId="0" applyFont="1" applyFill="1" applyBorder="1" applyAlignment="1">
      <alignment vertical="center" wrapText="1"/>
    </xf>
    <xf numFmtId="0" fontId="57" fillId="3" borderId="41" xfId="0" applyFont="1" applyFill="1" applyBorder="1" applyAlignment="1">
      <alignment vertical="center" wrapText="1"/>
    </xf>
    <xf numFmtId="0" fontId="12" fillId="3" borderId="47" xfId="0" applyFont="1" applyFill="1" applyBorder="1" applyAlignment="1">
      <alignment vertical="center" wrapText="1"/>
    </xf>
    <xf numFmtId="0" fontId="8" fillId="3" borderId="0" xfId="0" applyFont="1" applyFill="1" applyAlignment="1">
      <alignment vertical="center"/>
    </xf>
    <xf numFmtId="0" fontId="9" fillId="3" borderId="22" xfId="0" applyFont="1" applyFill="1" applyBorder="1" applyAlignment="1">
      <alignment vertical="center" wrapText="1"/>
    </xf>
    <xf numFmtId="0" fontId="9" fillId="3" borderId="0" xfId="0" applyFont="1" applyFill="1" applyAlignment="1">
      <alignment wrapText="1"/>
    </xf>
    <xf numFmtId="0" fontId="8" fillId="3" borderId="0" xfId="0" applyFont="1" applyFill="1" applyAlignment="1">
      <alignment horizontal="left" wrapText="1"/>
    </xf>
    <xf numFmtId="0" fontId="11" fillId="3" borderId="0" xfId="0" applyFont="1" applyFill="1" applyAlignment="1">
      <alignment horizontal="left" wrapText="1"/>
    </xf>
    <xf numFmtId="0" fontId="8" fillId="3" borderId="0" xfId="0" applyFont="1" applyFill="1" applyAlignment="1">
      <alignment wrapText="1"/>
    </xf>
    <xf numFmtId="0" fontId="11" fillId="3" borderId="0" xfId="0" applyFont="1" applyFill="1" applyAlignment="1">
      <alignment wrapText="1"/>
    </xf>
    <xf numFmtId="0" fontId="44" fillId="0" borderId="0" xfId="2" applyFont="1" applyFill="1" applyAlignment="1">
      <alignment horizontal="right" vertical="center"/>
    </xf>
    <xf numFmtId="0" fontId="9" fillId="3" borderId="27" xfId="0" applyFont="1" applyFill="1" applyBorder="1" applyAlignment="1">
      <alignment vertical="center"/>
    </xf>
    <xf numFmtId="0" fontId="0" fillId="0" borderId="48" xfId="0" applyBorder="1" applyProtection="1"/>
    <xf numFmtId="0" fontId="9" fillId="3" borderId="0" xfId="0" applyFont="1" applyFill="1" applyAlignment="1">
      <alignment vertical="center" wrapText="1"/>
    </xf>
    <xf numFmtId="0" fontId="8" fillId="3" borderId="41"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0" fillId="0" borderId="0" xfId="0" applyAlignment="1">
      <alignment wrapText="1"/>
    </xf>
    <xf numFmtId="0" fontId="4" fillId="0" borderId="0" xfId="0" applyFont="1" applyAlignment="1">
      <alignment horizontal="center"/>
    </xf>
    <xf numFmtId="0" fontId="0" fillId="0" borderId="0" xfId="0" applyAlignment="1">
      <alignment horizontal="center"/>
    </xf>
    <xf numFmtId="0" fontId="4" fillId="8" borderId="26" xfId="0" applyFont="1" applyFill="1" applyBorder="1" applyAlignment="1">
      <alignment horizontal="left"/>
    </xf>
    <xf numFmtId="0" fontId="93" fillId="13" borderId="5" xfId="5" applyFill="1" applyBorder="1" applyAlignment="1" applyProtection="1">
      <alignment horizontal="left" vertical="top"/>
    </xf>
    <xf numFmtId="0" fontId="93" fillId="12" borderId="16" xfId="5" applyFill="1" applyBorder="1" applyAlignment="1" applyProtection="1">
      <alignment horizontal="left" vertical="top"/>
      <protection locked="0"/>
    </xf>
    <xf numFmtId="0" fontId="93" fillId="12" borderId="16" xfId="5" applyFill="1" applyBorder="1" applyAlignment="1">
      <alignment horizontal="left" vertical="top"/>
    </xf>
    <xf numFmtId="0" fontId="93" fillId="13" borderId="5" xfId="5" applyNumberFormat="1" applyFill="1" applyBorder="1" applyAlignment="1" applyProtection="1">
      <alignment horizontal="left" vertical="top"/>
    </xf>
    <xf numFmtId="0" fontId="93" fillId="12" borderId="16" xfId="5" applyNumberFormat="1" applyFill="1" applyBorder="1" applyAlignment="1" applyProtection="1">
      <alignment horizontal="left" vertical="top"/>
      <protection locked="0"/>
    </xf>
    <xf numFmtId="0" fontId="93" fillId="13" borderId="5" xfId="5" applyFill="1" applyBorder="1" applyAlignment="1" applyProtection="1">
      <alignment horizontal="left" vertical="top" wrapText="1"/>
    </xf>
    <xf numFmtId="0" fontId="93" fillId="12" borderId="16" xfId="5" applyFill="1" applyBorder="1" applyAlignment="1">
      <alignment horizontal="left" vertical="top" wrapText="1"/>
    </xf>
    <xf numFmtId="0" fontId="93" fillId="12" borderId="5" xfId="5" applyFill="1" applyBorder="1" applyAlignment="1" applyProtection="1">
      <alignment horizontal="left" vertical="top" wrapText="1"/>
    </xf>
    <xf numFmtId="0" fontId="93" fillId="4" borderId="5" xfId="5" applyNumberFormat="1" applyFill="1" applyBorder="1" applyAlignment="1" applyProtection="1">
      <alignment horizontal="left" vertical="top"/>
    </xf>
    <xf numFmtId="0" fontId="93" fillId="5" borderId="16" xfId="5" applyNumberFormat="1" applyFill="1" applyBorder="1" applyAlignment="1" applyProtection="1">
      <alignment horizontal="left" vertical="top"/>
      <protection locked="0"/>
    </xf>
    <xf numFmtId="0" fontId="93" fillId="4" borderId="5" xfId="5" applyFill="1" applyBorder="1" applyAlignment="1" applyProtection="1">
      <alignment horizontal="left" vertical="top" wrapText="1"/>
    </xf>
    <xf numFmtId="0" fontId="93" fillId="5" borderId="16" xfId="5" applyFill="1" applyBorder="1" applyAlignment="1">
      <alignment horizontal="left" vertical="top" wrapText="1"/>
    </xf>
    <xf numFmtId="0" fontId="93" fillId="8" borderId="5" xfId="5" applyNumberFormat="1" applyFill="1" applyBorder="1" applyAlignment="1" applyProtection="1">
      <alignment horizontal="left" vertical="top"/>
    </xf>
    <xf numFmtId="0" fontId="93" fillId="9" borderId="2" xfId="5" applyNumberFormat="1" applyFill="1" applyBorder="1" applyAlignment="1" applyProtection="1">
      <alignment horizontal="left" vertical="top"/>
      <protection locked="0"/>
    </xf>
    <xf numFmtId="0" fontId="93" fillId="9" borderId="16" xfId="5" applyNumberFormat="1" applyFill="1" applyBorder="1" applyAlignment="1" applyProtection="1">
      <alignment horizontal="left" vertical="top"/>
      <protection locked="0"/>
    </xf>
    <xf numFmtId="0" fontId="93" fillId="8" borderId="5" xfId="5" applyFill="1" applyBorder="1" applyAlignment="1" applyProtection="1">
      <alignment horizontal="left" vertical="top" wrapText="1"/>
    </xf>
    <xf numFmtId="0" fontId="93" fillId="9" borderId="16" xfId="5" applyFill="1" applyBorder="1" applyAlignment="1">
      <alignment horizontal="left" vertical="top" wrapText="1"/>
    </xf>
    <xf numFmtId="0" fontId="93" fillId="9" borderId="5" xfId="5" applyFill="1" applyBorder="1" applyAlignment="1" applyProtection="1">
      <alignment horizontal="left" vertical="top" wrapText="1"/>
    </xf>
    <xf numFmtId="0" fontId="0" fillId="0" borderId="0" xfId="0" applyAlignment="1">
      <alignment vertical="top"/>
    </xf>
    <xf numFmtId="0" fontId="4" fillId="3" borderId="0" xfId="0" applyFont="1" applyFill="1" applyAlignment="1">
      <alignment horizontal="left" wrapText="1" indent="1"/>
    </xf>
    <xf numFmtId="0" fontId="4" fillId="3" borderId="0" xfId="0" applyFont="1" applyFill="1" applyAlignment="1">
      <alignment horizontal="left" wrapText="1" indent="3"/>
    </xf>
    <xf numFmtId="0" fontId="8" fillId="3" borderId="37" xfId="0" applyFont="1" applyFill="1" applyBorder="1" applyAlignment="1">
      <alignment vertical="center" wrapText="1"/>
    </xf>
    <xf numFmtId="0" fontId="12" fillId="0" borderId="11" xfId="0" applyFont="1" applyFill="1" applyBorder="1" applyAlignment="1">
      <alignment horizontal="left" vertical="top" wrapText="1"/>
    </xf>
    <xf numFmtId="0" fontId="17" fillId="0" borderId="46" xfId="0" applyFont="1" applyBorder="1" applyAlignment="1">
      <alignment vertical="center" wrapText="1"/>
    </xf>
    <xf numFmtId="0" fontId="17" fillId="0" borderId="47" xfId="0" applyFont="1" applyBorder="1" applyAlignment="1">
      <alignmen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6" xfId="0" applyFont="1" applyBorder="1" applyAlignment="1">
      <alignment vertical="center"/>
    </xf>
    <xf numFmtId="0" fontId="8" fillId="0" borderId="47" xfId="0" applyFont="1" applyBorder="1" applyAlignment="1">
      <alignment vertical="center"/>
    </xf>
    <xf numFmtId="0" fontId="18" fillId="18" borderId="44" xfId="0" applyFont="1" applyFill="1" applyBorder="1" applyAlignment="1">
      <alignment vertical="center" wrapText="1"/>
    </xf>
    <xf numFmtId="0" fontId="18" fillId="18" borderId="44" xfId="0" applyFont="1" applyFill="1" applyBorder="1" applyAlignment="1">
      <alignment vertical="center"/>
    </xf>
    <xf numFmtId="0" fontId="72" fillId="18" borderId="44" xfId="0" applyFont="1" applyFill="1" applyBorder="1" applyAlignment="1">
      <alignment vertical="center"/>
    </xf>
    <xf numFmtId="0" fontId="4" fillId="0" borderId="0" xfId="0" applyFont="1" applyAlignment="1">
      <alignment wrapText="1"/>
    </xf>
    <xf numFmtId="0" fontId="0" fillId="19" borderId="0" xfId="0" applyFill="1" applyBorder="1" applyAlignment="1">
      <alignment horizontal="left" vertical="top"/>
    </xf>
    <xf numFmtId="0" fontId="12" fillId="0" borderId="20" xfId="0" applyFont="1" applyFill="1" applyBorder="1" applyAlignment="1">
      <alignment horizontal="left" vertical="top" wrapText="1"/>
    </xf>
    <xf numFmtId="0" fontId="37" fillId="5" borderId="49" xfId="0" applyFont="1" applyFill="1" applyBorder="1" applyAlignment="1">
      <alignment horizontal="left" vertical="top" wrapText="1" readingOrder="1"/>
    </xf>
    <xf numFmtId="0" fontId="37" fillId="5" borderId="50" xfId="0" applyFont="1" applyFill="1" applyBorder="1" applyAlignment="1">
      <alignment horizontal="left" vertical="top" wrapText="1" readingOrder="1"/>
    </xf>
    <xf numFmtId="0" fontId="12" fillId="0" borderId="52" xfId="0" applyFont="1" applyFill="1" applyBorder="1" applyAlignment="1">
      <alignment horizontal="left" vertical="top" wrapText="1" readingOrder="1"/>
    </xf>
    <xf numFmtId="0" fontId="56" fillId="0" borderId="3" xfId="0" applyFont="1" applyFill="1" applyBorder="1" applyAlignment="1">
      <alignment horizontal="left" vertical="top" wrapText="1" readingOrder="1"/>
    </xf>
    <xf numFmtId="0" fontId="12" fillId="0" borderId="3" xfId="0" applyFont="1" applyFill="1" applyBorder="1" applyAlignment="1">
      <alignment horizontal="left" vertical="top" wrapText="1" readingOrder="1"/>
    </xf>
    <xf numFmtId="0" fontId="93" fillId="3" borderId="0" xfId="5" applyFill="1" applyAlignment="1">
      <alignment vertical="center"/>
    </xf>
    <xf numFmtId="0" fontId="93" fillId="0" borderId="0" xfId="5"/>
    <xf numFmtId="0" fontId="93" fillId="0" borderId="0" xfId="5" applyAlignment="1">
      <alignment vertical="top"/>
    </xf>
    <xf numFmtId="0" fontId="44" fillId="20" borderId="0" xfId="2" applyFont="1" applyFill="1" applyBorder="1" applyAlignment="1">
      <alignment vertical="top"/>
    </xf>
    <xf numFmtId="0" fontId="2" fillId="20" borderId="0" xfId="2" applyFont="1" applyFill="1" applyBorder="1" applyAlignment="1">
      <alignment vertical="top"/>
    </xf>
    <xf numFmtId="0" fontId="46" fillId="20" borderId="0" xfId="2" applyFont="1" applyFill="1" applyBorder="1" applyAlignment="1">
      <alignment horizontal="left" vertical="top" wrapText="1"/>
    </xf>
    <xf numFmtId="0" fontId="26" fillId="20" borderId="0" xfId="2" applyFont="1" applyFill="1" applyBorder="1" applyAlignment="1">
      <alignment vertical="top"/>
    </xf>
    <xf numFmtId="0" fontId="43" fillId="20" borderId="0" xfId="2" applyFont="1" applyFill="1" applyBorder="1" applyAlignment="1">
      <alignment horizontal="left" vertical="top" wrapText="1"/>
    </xf>
    <xf numFmtId="0" fontId="26" fillId="20" borderId="44" xfId="2" applyFont="1" applyFill="1" applyBorder="1" applyAlignment="1">
      <alignment horizontal="center" vertical="center" wrapText="1"/>
    </xf>
    <xf numFmtId="0" fontId="78" fillId="20" borderId="0" xfId="2" applyFont="1" applyFill="1" applyBorder="1" applyAlignment="1"/>
    <xf numFmtId="0" fontId="26" fillId="20" borderId="38" xfId="2" applyFont="1" applyFill="1" applyBorder="1" applyAlignment="1">
      <alignment vertical="top"/>
    </xf>
    <xf numFmtId="0" fontId="2" fillId="20" borderId="25" xfId="2" applyFont="1" applyFill="1" applyBorder="1" applyAlignment="1">
      <alignment vertical="top"/>
    </xf>
    <xf numFmtId="0" fontId="2" fillId="20" borderId="39" xfId="2" applyFont="1" applyFill="1" applyBorder="1" applyAlignment="1">
      <alignment vertical="top"/>
    </xf>
    <xf numFmtId="0" fontId="26" fillId="20" borderId="40" xfId="2" applyFont="1" applyFill="1" applyBorder="1" applyAlignment="1">
      <alignment vertical="top"/>
    </xf>
    <xf numFmtId="0" fontId="2" fillId="20" borderId="41" xfId="2" applyFont="1" applyFill="1" applyBorder="1" applyAlignment="1">
      <alignment vertical="top"/>
    </xf>
    <xf numFmtId="0" fontId="26" fillId="20" borderId="42" xfId="2" applyFont="1" applyFill="1" applyBorder="1" applyAlignment="1">
      <alignment vertical="top"/>
    </xf>
    <xf numFmtId="0" fontId="2" fillId="20" borderId="33" xfId="2" applyFont="1" applyFill="1" applyBorder="1" applyAlignment="1">
      <alignment vertical="top"/>
    </xf>
    <xf numFmtId="0" fontId="2" fillId="20" borderId="43" xfId="2" applyFont="1" applyFill="1" applyBorder="1" applyAlignment="1">
      <alignment vertical="top"/>
    </xf>
    <xf numFmtId="0" fontId="2" fillId="20" borderId="0" xfId="2" applyFill="1" applyBorder="1" applyAlignment="1"/>
    <xf numFmtId="0" fontId="26" fillId="20" borderId="37" xfId="2" applyFont="1" applyFill="1" applyBorder="1" applyAlignment="1">
      <alignment horizontal="center" vertical="center" wrapText="1"/>
    </xf>
    <xf numFmtId="0" fontId="2" fillId="20" borderId="0" xfId="2" applyFont="1" applyFill="1" applyBorder="1" applyAlignment="1">
      <alignment vertical="center"/>
    </xf>
    <xf numFmtId="0" fontId="2" fillId="20" borderId="0" xfId="2" applyFont="1" applyFill="1" applyBorder="1" applyAlignment="1"/>
    <xf numFmtId="0" fontId="75" fillId="0" borderId="0" xfId="0" applyFont="1" applyAlignment="1">
      <alignment horizontal="left" vertical="center" wrapText="1"/>
    </xf>
    <xf numFmtId="0" fontId="95" fillId="0" borderId="0" xfId="2" applyFont="1" applyFill="1" applyBorder="1" applyAlignment="1">
      <alignment horizontal="center" vertical="top"/>
    </xf>
    <xf numFmtId="0" fontId="8" fillId="3" borderId="44" xfId="0" applyFont="1" applyFill="1" applyBorder="1" applyAlignment="1">
      <alignment horizontal="left" vertical="center" wrapText="1"/>
    </xf>
    <xf numFmtId="0" fontId="8" fillId="3" borderId="47"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26" fillId="0" borderId="0" xfId="2" applyFont="1" applyFill="1" applyBorder="1" applyAlignment="1">
      <alignment vertical="top"/>
    </xf>
    <xf numFmtId="0" fontId="44" fillId="13" borderId="0" xfId="2" applyFont="1" applyFill="1" applyAlignment="1" applyProtection="1">
      <alignment horizontal="left" vertical="top" wrapText="1"/>
      <protection locked="0"/>
    </xf>
    <xf numFmtId="0" fontId="26" fillId="13" borderId="0" xfId="2" applyFont="1" applyFill="1" applyBorder="1" applyAlignment="1" applyProtection="1">
      <alignment horizontal="left" vertical="top"/>
      <protection locked="0"/>
    </xf>
    <xf numFmtId="15" fontId="26" fillId="13" borderId="0" xfId="2" applyNumberFormat="1" applyFont="1" applyFill="1" applyBorder="1" applyAlignment="1" applyProtection="1">
      <alignment horizontal="left" vertical="top"/>
      <protection locked="0"/>
    </xf>
    <xf numFmtId="0" fontId="44" fillId="13" borderId="0" xfId="2" applyFont="1" applyFill="1" applyAlignment="1" applyProtection="1">
      <alignment horizontal="left" vertical="top" shrinkToFit="1"/>
      <protection locked="0"/>
    </xf>
    <xf numFmtId="49" fontId="44" fillId="13" borderId="0" xfId="2" applyNumberFormat="1" applyFont="1" applyFill="1" applyAlignment="1" applyProtection="1">
      <alignment horizontal="left" vertical="top" shrinkToFit="1"/>
      <protection locked="0"/>
    </xf>
    <xf numFmtId="0" fontId="26" fillId="13" borderId="0" xfId="2" applyFont="1" applyFill="1" applyBorder="1" applyAlignment="1" applyProtection="1">
      <alignment horizontal="center" vertical="top"/>
      <protection locked="0"/>
    </xf>
    <xf numFmtId="0" fontId="51" fillId="20" borderId="0" xfId="2" applyFont="1" applyFill="1" applyBorder="1" applyAlignment="1">
      <alignment vertical="top"/>
    </xf>
    <xf numFmtId="0" fontId="2" fillId="0" borderId="0" xfId="2" applyFont="1" applyFill="1" applyAlignment="1">
      <alignment vertical="top"/>
    </xf>
    <xf numFmtId="0" fontId="44" fillId="0" borderId="0" xfId="2" applyFont="1" applyFill="1" applyBorder="1" applyAlignment="1">
      <alignment vertical="top"/>
    </xf>
    <xf numFmtId="0" fontId="79" fillId="0" borderId="0" xfId="2" applyFont="1" applyFill="1" applyBorder="1" applyAlignment="1">
      <alignment vertical="top"/>
    </xf>
    <xf numFmtId="0" fontId="44" fillId="13" borderId="8" xfId="2" applyFont="1" applyFill="1" applyBorder="1" applyAlignment="1" applyProtection="1">
      <alignment horizontal="left" vertical="top" wrapText="1"/>
      <protection locked="0"/>
    </xf>
    <xf numFmtId="0" fontId="44" fillId="13" borderId="9" xfId="2" applyFont="1" applyFill="1" applyBorder="1" applyAlignment="1" applyProtection="1">
      <alignment horizontal="left" vertical="top" wrapText="1"/>
      <protection locked="0"/>
    </xf>
    <xf numFmtId="0" fontId="44" fillId="13" borderId="10" xfId="2" applyFont="1" applyFill="1" applyBorder="1" applyAlignment="1" applyProtection="1">
      <alignment horizontal="left" vertical="top" wrapText="1"/>
      <protection locked="0"/>
    </xf>
    <xf numFmtId="0" fontId="26" fillId="13" borderId="0" xfId="2" applyFont="1" applyFill="1" applyBorder="1" applyAlignment="1" applyProtection="1">
      <alignment vertical="top"/>
      <protection locked="0"/>
    </xf>
    <xf numFmtId="0" fontId="84" fillId="0" borderId="0" xfId="2" applyFont="1" applyFill="1" applyBorder="1" applyAlignment="1">
      <alignment horizontal="center" vertical="center" wrapText="1"/>
    </xf>
    <xf numFmtId="0" fontId="85" fillId="0" borderId="0" xfId="2" applyFont="1" applyFill="1" applyAlignment="1">
      <alignment horizontal="left"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73" fillId="0" borderId="45" xfId="0" applyFont="1" applyBorder="1" applyAlignment="1">
      <alignment horizontal="center" vertical="center" wrapText="1"/>
    </xf>
    <xf numFmtId="0" fontId="4" fillId="0" borderId="38" xfId="0" applyFont="1" applyBorder="1" applyAlignment="1">
      <alignment horizontal="center"/>
    </xf>
    <xf numFmtId="0" fontId="4" fillId="0" borderId="39" xfId="0" applyFont="1" applyBorder="1" applyAlignment="1">
      <alignment horizontal="center"/>
    </xf>
    <xf numFmtId="0" fontId="12" fillId="3" borderId="13" xfId="0" applyFont="1" applyFill="1" applyBorder="1" applyAlignment="1">
      <alignment horizontal="left" vertical="top" wrapText="1" readingOrder="1"/>
    </xf>
    <xf numFmtId="0" fontId="4" fillId="3" borderId="13" xfId="0" applyFont="1" applyFill="1" applyBorder="1" applyAlignment="1">
      <alignment horizontal="left" vertical="top" wrapText="1" readingOrder="1"/>
    </xf>
    <xf numFmtId="0" fontId="4" fillId="13" borderId="25" xfId="0" applyFont="1" applyFill="1" applyBorder="1" applyAlignment="1">
      <alignment horizontal="left"/>
    </xf>
    <xf numFmtId="0" fontId="4" fillId="13" borderId="26" xfId="0" applyFont="1" applyFill="1" applyBorder="1" applyAlignment="1">
      <alignment horizontal="left"/>
    </xf>
    <xf numFmtId="0" fontId="12" fillId="13" borderId="23" xfId="0" applyFont="1" applyFill="1" applyBorder="1" applyAlignment="1">
      <alignment horizontal="left" vertical="top" wrapText="1"/>
    </xf>
    <xf numFmtId="0" fontId="12" fillId="13" borderId="24" xfId="0" applyFont="1" applyFill="1" applyBorder="1" applyAlignment="1">
      <alignment horizontal="left" vertical="top" wrapText="1"/>
    </xf>
    <xf numFmtId="0" fontId="12" fillId="3" borderId="13" xfId="0" applyFont="1" applyFill="1" applyBorder="1" applyAlignment="1" applyProtection="1">
      <alignment horizontal="left" vertical="top" wrapText="1" readingOrder="1"/>
      <protection locked="0"/>
    </xf>
    <xf numFmtId="0" fontId="53" fillId="0" borderId="29" xfId="0" applyFont="1" applyFill="1" applyBorder="1" applyAlignment="1">
      <alignment horizontal="left" vertical="top" wrapText="1" readingOrder="1"/>
    </xf>
    <xf numFmtId="0" fontId="53" fillId="0" borderId="30" xfId="0" applyFont="1" applyFill="1" applyBorder="1" applyAlignment="1">
      <alignment horizontal="left" vertical="top" wrapText="1" readingOrder="1"/>
    </xf>
    <xf numFmtId="0" fontId="12" fillId="0" borderId="29" xfId="0" applyFont="1" applyFill="1" applyBorder="1" applyAlignment="1">
      <alignment horizontal="left" vertical="top" wrapText="1" readingOrder="1"/>
    </xf>
    <xf numFmtId="0" fontId="12" fillId="0" borderId="13" xfId="0" applyFont="1" applyFill="1" applyBorder="1" applyAlignment="1">
      <alignment horizontal="left" vertical="top" wrapText="1" readingOrder="1"/>
    </xf>
    <xf numFmtId="0" fontId="12" fillId="0" borderId="30" xfId="0" applyFont="1" applyFill="1" applyBorder="1" applyAlignment="1">
      <alignment horizontal="left" vertical="top" wrapText="1" readingOrder="1"/>
    </xf>
    <xf numFmtId="0" fontId="55" fillId="3" borderId="13" xfId="0" applyFont="1" applyFill="1" applyBorder="1" applyAlignment="1" applyProtection="1">
      <alignment horizontal="left" vertical="top" wrapText="1" readingOrder="1"/>
      <protection locked="0"/>
    </xf>
    <xf numFmtId="0" fontId="4" fillId="4" borderId="0" xfId="0" applyFont="1" applyFill="1" applyAlignment="1">
      <alignment horizontal="left"/>
    </xf>
    <xf numFmtId="0" fontId="4" fillId="4" borderId="26" xfId="0" applyFont="1" applyFill="1" applyBorder="1" applyAlignment="1">
      <alignment horizontal="left"/>
    </xf>
    <xf numFmtId="0" fontId="12" fillId="4" borderId="0" xfId="0" applyFont="1" applyFill="1" applyBorder="1" applyAlignment="1">
      <alignment horizontal="left" vertical="top" wrapText="1"/>
    </xf>
    <xf numFmtId="0" fontId="12" fillId="4" borderId="26" xfId="0" applyFont="1" applyFill="1" applyBorder="1" applyAlignment="1">
      <alignment horizontal="left" vertical="top" wrapText="1"/>
    </xf>
    <xf numFmtId="0" fontId="56" fillId="0" borderId="0" xfId="0" applyFont="1" applyFill="1" applyBorder="1" applyAlignment="1">
      <alignment horizontal="left" vertical="top" wrapText="1" readingOrder="1"/>
    </xf>
    <xf numFmtId="0" fontId="12" fillId="3" borderId="12" xfId="0" applyFont="1" applyFill="1" applyBorder="1" applyAlignment="1">
      <alignment horizontal="left" vertical="top" wrapText="1" readingOrder="1"/>
    </xf>
    <xf numFmtId="0" fontId="4" fillId="3" borderId="12" xfId="0" applyFont="1" applyFill="1" applyBorder="1" applyAlignment="1">
      <alignment horizontal="left" vertical="top" wrapText="1" readingOrder="1"/>
    </xf>
    <xf numFmtId="0" fontId="56" fillId="0" borderId="12" xfId="0" applyFont="1" applyFill="1" applyBorder="1" applyAlignment="1">
      <alignment horizontal="left" vertical="top" wrapText="1" readingOrder="1"/>
    </xf>
    <xf numFmtId="0" fontId="52" fillId="0" borderId="12" xfId="0" applyFont="1" applyBorder="1" applyAlignment="1">
      <alignment horizontal="left" vertical="top" wrapText="1" readingOrder="1"/>
    </xf>
    <xf numFmtId="0" fontId="52" fillId="0" borderId="12" xfId="0" applyFont="1" applyFill="1" applyBorder="1" applyAlignment="1">
      <alignment horizontal="left" vertical="top" wrapText="1" readingOrder="1"/>
    </xf>
    <xf numFmtId="0" fontId="56" fillId="0" borderId="32" xfId="0" applyFont="1" applyFill="1" applyBorder="1" applyAlignment="1" applyProtection="1">
      <alignment horizontal="left" vertical="top" wrapText="1" readingOrder="1"/>
      <protection locked="0"/>
    </xf>
    <xf numFmtId="0" fontId="56" fillId="0" borderId="12" xfId="0" applyFont="1" applyFill="1" applyBorder="1" applyAlignment="1" applyProtection="1">
      <alignment horizontal="left" vertical="top" wrapText="1" readingOrder="1"/>
      <protection locked="0"/>
    </xf>
    <xf numFmtId="0" fontId="56" fillId="0" borderId="31" xfId="0" applyFont="1" applyFill="1" applyBorder="1" applyAlignment="1" applyProtection="1">
      <alignment horizontal="left" vertical="top" wrapText="1" readingOrder="1"/>
      <protection locked="0"/>
    </xf>
    <xf numFmtId="0" fontId="56" fillId="0" borderId="3" xfId="0" applyFont="1" applyFill="1" applyBorder="1" applyAlignment="1" applyProtection="1">
      <alignment horizontal="left" vertical="top" wrapText="1" readingOrder="1"/>
      <protection locked="0"/>
    </xf>
    <xf numFmtId="0" fontId="56" fillId="3" borderId="29" xfId="0" applyFont="1" applyFill="1" applyBorder="1" applyAlignment="1">
      <alignment horizontal="left" vertical="top" wrapText="1" readingOrder="1"/>
    </xf>
    <xf numFmtId="0" fontId="56" fillId="3" borderId="13" xfId="0" applyFont="1" applyFill="1" applyBorder="1" applyAlignment="1">
      <alignment horizontal="left" vertical="top" wrapText="1" readingOrder="1"/>
    </xf>
    <xf numFmtId="0" fontId="56" fillId="3" borderId="30" xfId="0" applyFont="1" applyFill="1" applyBorder="1" applyAlignment="1">
      <alignment horizontal="left" vertical="top" wrapText="1" readingOrder="1"/>
    </xf>
    <xf numFmtId="0" fontId="4" fillId="0" borderId="13" xfId="0" applyFont="1" applyBorder="1" applyAlignment="1">
      <alignment horizontal="left" vertical="top" wrapText="1" readingOrder="1"/>
    </xf>
    <xf numFmtId="0" fontId="12" fillId="0" borderId="12" xfId="0" applyFont="1" applyFill="1" applyBorder="1" applyAlignment="1">
      <alignment horizontal="left" vertical="top" wrapText="1" readingOrder="1"/>
    </xf>
    <xf numFmtId="0" fontId="4" fillId="0" borderId="12" xfId="0" applyFont="1" applyBorder="1" applyAlignment="1">
      <alignment horizontal="left" vertical="top" wrapText="1" readingOrder="1"/>
    </xf>
    <xf numFmtId="0" fontId="12" fillId="0" borderId="12" xfId="0" applyFont="1" applyFill="1" applyBorder="1" applyAlignment="1" applyProtection="1">
      <alignment horizontal="left" vertical="top" wrapText="1" readingOrder="1"/>
      <protection locked="0"/>
    </xf>
    <xf numFmtId="0" fontId="12" fillId="0" borderId="51" xfId="0" applyFont="1" applyFill="1" applyBorder="1" applyAlignment="1">
      <alignment horizontal="left" vertical="top" wrapText="1" readingOrder="1"/>
    </xf>
    <xf numFmtId="0" fontId="4" fillId="0" borderId="12" xfId="0" applyFont="1" applyFill="1" applyBorder="1" applyAlignment="1">
      <alignment horizontal="left" vertical="top" wrapText="1" readingOrder="1"/>
    </xf>
    <xf numFmtId="0" fontId="12" fillId="3" borderId="32" xfId="0" applyFont="1" applyFill="1" applyBorder="1" applyAlignment="1">
      <alignment horizontal="left" vertical="top" wrapText="1" readingOrder="1"/>
    </xf>
    <xf numFmtId="0" fontId="12" fillId="3" borderId="31" xfId="0" applyFont="1" applyFill="1" applyBorder="1" applyAlignment="1">
      <alignment horizontal="left" vertical="top" wrapText="1" readingOrder="1"/>
    </xf>
    <xf numFmtId="0" fontId="56" fillId="0" borderId="32" xfId="0" applyFont="1" applyFill="1" applyBorder="1" applyAlignment="1">
      <alignment horizontal="left" vertical="top" wrapText="1" readingOrder="1"/>
    </xf>
    <xf numFmtId="0" fontId="12" fillId="0" borderId="3" xfId="0" applyFont="1" applyFill="1" applyBorder="1" applyAlignment="1">
      <alignment horizontal="left" vertical="top" wrapText="1" readingOrder="1"/>
    </xf>
    <xf numFmtId="0" fontId="4" fillId="8" borderId="1" xfId="0" applyFont="1" applyFill="1" applyBorder="1" applyAlignment="1">
      <alignment horizontal="left"/>
    </xf>
    <xf numFmtId="0" fontId="4" fillId="8" borderId="26" xfId="0" applyFont="1" applyFill="1" applyBorder="1" applyAlignment="1">
      <alignment horizontal="left"/>
    </xf>
    <xf numFmtId="0" fontId="12" fillId="8" borderId="14" xfId="0" applyFont="1" applyFill="1" applyBorder="1" applyAlignment="1">
      <alignment horizontal="left" vertical="top" wrapText="1"/>
    </xf>
    <xf numFmtId="0" fontId="12" fillId="8" borderId="2" xfId="0" applyFont="1" applyFill="1" applyBorder="1" applyAlignment="1">
      <alignment horizontal="left" vertical="top" wrapText="1"/>
    </xf>
    <xf numFmtId="0" fontId="56" fillId="0" borderId="3" xfId="0" applyFont="1" applyFill="1" applyBorder="1" applyAlignment="1">
      <alignment horizontal="left" vertical="top" wrapText="1" readingOrder="1"/>
    </xf>
    <xf numFmtId="0" fontId="56" fillId="0" borderId="25" xfId="0" applyFont="1" applyFill="1" applyBorder="1" applyAlignment="1">
      <alignment horizontal="left" vertical="top" wrapText="1" readingOrder="1"/>
    </xf>
    <xf numFmtId="0" fontId="56" fillId="0" borderId="33" xfId="0" applyFont="1" applyFill="1" applyBorder="1" applyAlignment="1">
      <alignment horizontal="left" vertical="top" wrapText="1" readingOrder="1"/>
    </xf>
    <xf numFmtId="0" fontId="12" fillId="0" borderId="11" xfId="0" applyFont="1" applyBorder="1" applyAlignment="1" applyProtection="1">
      <alignment horizontal="left" vertical="top" wrapText="1" readingOrder="1"/>
      <protection locked="0"/>
    </xf>
    <xf numFmtId="0" fontId="12" fillId="0" borderId="3" xfId="0" applyFont="1" applyBorder="1" applyAlignment="1" applyProtection="1">
      <alignment horizontal="left" vertical="top" wrapText="1" readingOrder="1"/>
      <protection locked="0"/>
    </xf>
  </cellXfs>
  <cellStyles count="6">
    <cellStyle name="Hipervínculo" xfId="5" builtinId="8"/>
    <cellStyle name="Normal" xfId="0" builtinId="0"/>
    <cellStyle name="Normal 2" xfId="2"/>
    <cellStyle name="Normal 2 2" xfId="4"/>
    <cellStyle name="Normal 3" xfId="3"/>
    <cellStyle name="Standard_Tabelle1" xfId="1"/>
  </cellStyles>
  <dxfs count="52">
    <dxf>
      <fill>
        <patternFill>
          <bgColor rgb="FF00B0F0"/>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theme="1"/>
        </patternFill>
      </fill>
    </dxf>
    <dxf>
      <fill>
        <patternFill>
          <bgColor theme="0" tint="-0.14996795556505021"/>
        </patternFill>
      </fill>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border>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rgb="FFC00000"/>
        </patternFill>
      </fill>
    </dxf>
    <dxf>
      <fill>
        <patternFill>
          <bgColor theme="0" tint="-0.14996795556505021"/>
        </patternFill>
      </fill>
    </dxf>
    <dxf>
      <font>
        <b/>
        <i val="0"/>
        <color theme="0"/>
      </font>
      <fill>
        <patternFill>
          <fgColor auto="1"/>
          <bgColor theme="1"/>
        </patternFill>
      </fill>
    </dxf>
    <dxf>
      <font>
        <b/>
        <i val="0"/>
        <color auto="1"/>
      </font>
      <fill>
        <patternFill patternType="none">
          <fgColor indexed="64"/>
          <bgColor auto="1"/>
        </patternFill>
      </fill>
    </dxf>
    <dxf>
      <font>
        <b/>
        <i val="0"/>
        <color theme="0"/>
      </font>
      <fill>
        <patternFill>
          <bgColor rgb="FF00B050"/>
        </patternFill>
      </fill>
    </dxf>
    <dxf>
      <font>
        <b/>
        <i val="0"/>
        <color theme="0"/>
      </font>
      <fill>
        <patternFill>
          <bgColor rgb="FFFFC000"/>
        </patternFill>
      </fill>
    </dxf>
    <dxf>
      <font>
        <b/>
        <i val="0"/>
        <color theme="0"/>
      </font>
      <fill>
        <patternFill>
          <bgColor rgb="FFFF0000"/>
        </patternFill>
      </fill>
    </dxf>
    <dxf>
      <font>
        <b/>
        <i val="0"/>
        <color theme="0"/>
      </font>
      <fill>
        <patternFill>
          <bgColor theme="1"/>
        </patternFill>
      </fill>
    </dxf>
    <dxf>
      <fill>
        <patternFill>
          <bgColor theme="0" tint="-0.14996795556505021"/>
        </patternFill>
      </fill>
    </dxf>
    <dxf>
      <fill>
        <patternFill>
          <bgColor rgb="FFFF0000"/>
        </patternFill>
      </fill>
    </dxf>
    <dxf>
      <fill>
        <patternFill>
          <bgColor rgb="FFFF0000"/>
        </patternFill>
      </fill>
    </dxf>
    <dxf>
      <font>
        <color rgb="FF00B050"/>
      </font>
    </dxf>
    <dxf>
      <font>
        <color theme="0" tint="-0.24994659260841701"/>
      </font>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rgb="FF00B0F0"/>
        </patternFill>
      </fill>
    </dxf>
    <dxf>
      <fill>
        <patternFill>
          <bgColor rgb="FFFFFF00"/>
        </patternFill>
      </fill>
    </dxf>
    <dxf>
      <fill>
        <patternFill>
          <bgColor theme="0" tint="-0.34998626667073579"/>
        </patternFill>
      </fill>
    </dxf>
    <dxf>
      <fill>
        <patternFill>
          <bgColor theme="0" tint="-0.24994659260841701"/>
        </patternFill>
      </fill>
    </dxf>
    <dxf>
      <fill>
        <patternFill>
          <bgColor rgb="FFFFFF00"/>
        </patternFill>
      </fill>
    </dxf>
    <dxf>
      <fill>
        <patternFill>
          <bgColor theme="0" tint="-0.34998626667073579"/>
        </patternFill>
      </fill>
    </dxf>
    <dxf>
      <fill>
        <patternFill>
          <bgColor theme="0" tint="-0.24994659260841701"/>
        </patternFill>
      </fill>
    </dxf>
    <dxf>
      <font>
        <color rgb="FF00B050"/>
      </font>
    </dxf>
    <dxf>
      <font>
        <color theme="0" tint="-0.24994659260841701"/>
      </font>
    </dxf>
    <dxf>
      <fill>
        <patternFill>
          <bgColor theme="0" tint="-0.34998626667073579"/>
        </patternFill>
      </fill>
    </dxf>
    <dxf>
      <fill>
        <patternFill>
          <bgColor rgb="FF00B0F0"/>
        </patternFill>
      </fill>
    </dxf>
    <dxf>
      <font>
        <color theme="0"/>
      </font>
      <fill>
        <patternFill>
          <bgColor theme="0"/>
        </patternFill>
      </fill>
    </dxf>
    <dxf>
      <fill>
        <patternFill>
          <bgColor rgb="FFFFC000"/>
        </patternFill>
      </fill>
    </dxf>
    <dxf>
      <fill>
        <patternFill>
          <bgColor rgb="FF00B0F0"/>
        </patternFill>
      </fill>
    </dxf>
    <dxf>
      <fill>
        <patternFill>
          <bgColor rgb="FF00B0F0"/>
        </patternFill>
      </fill>
    </dxf>
    <dxf>
      <font>
        <b/>
        <i val="0"/>
        <color rgb="FF00B050"/>
      </font>
      <fill>
        <patternFill>
          <bgColor theme="0"/>
        </patternFill>
      </fill>
    </dxf>
    <dxf>
      <font>
        <b/>
        <i val="0"/>
        <color rgb="FFFF0000"/>
      </font>
      <fill>
        <patternFill>
          <bgColor theme="0"/>
        </patternFill>
      </fill>
    </dxf>
    <dxf>
      <fill>
        <patternFill>
          <bgColor rgb="FFFF0000"/>
        </patternFill>
      </fill>
    </dxf>
    <dxf>
      <fill>
        <patternFill>
          <bgColor rgb="FFFFC000"/>
        </patternFill>
      </fill>
    </dxf>
    <dxf>
      <font>
        <color theme="1"/>
      </font>
      <fill>
        <patternFill>
          <bgColor theme="1"/>
        </patternFill>
      </fill>
    </dxf>
    <dxf>
      <font>
        <color auto="1"/>
      </font>
      <fill>
        <patternFill>
          <bgColor theme="3" tint="0.79998168889431442"/>
        </patternFill>
      </fill>
    </dxf>
    <dxf>
      <font>
        <b/>
        <i val="0"/>
        <color rgb="FF00B050"/>
      </font>
      <fill>
        <patternFill>
          <bgColor theme="0"/>
        </patternFill>
      </fill>
    </dxf>
    <dxf>
      <font>
        <b/>
        <i val="0"/>
        <color rgb="FFFF0000"/>
      </font>
      <fill>
        <patternFill>
          <bgColor theme="0"/>
        </patternFill>
      </fill>
    </dxf>
  </dxfs>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u="none" strike="noStrike" baseline="0">
                <a:effectLst/>
              </a:rPr>
              <a:t>Aspectos generales de disconformidad</a:t>
            </a:r>
            <a:endParaRPr lang="en-GB"/>
          </a:p>
        </c:rich>
      </c:tx>
      <c:overlay val="0"/>
    </c:title>
    <c:autoTitleDeleted val="0"/>
    <c:plotArea>
      <c:layout/>
      <c:barChart>
        <c:barDir val="col"/>
        <c:grouping val="stacked"/>
        <c:varyColors val="0"/>
        <c:ser>
          <c:idx val="0"/>
          <c:order val="0"/>
          <c:tx>
            <c:strRef>
              <c:f>Lookups!$A$23</c:f>
              <c:strCache>
                <c:ptCount val="1"/>
                <c:pt idx="0">
                  <c:v>NC Menor</c:v>
                </c:pt>
              </c:strCache>
            </c:strRef>
          </c:tx>
          <c:spPr>
            <a:solidFill>
              <a:srgbClr val="FFC000"/>
            </a:solidFill>
          </c:spPr>
          <c:invertIfNegative val="0"/>
          <c:cat>
            <c:strRef>
              <c:f>Lookups!$N$22:$P$22</c:f>
              <c:strCache>
                <c:ptCount val="3"/>
                <c:pt idx="0">
                  <c:v>A. Sistemas de Gestión de Seguridad Alimentaria</c:v>
                </c:pt>
                <c:pt idx="1">
                  <c:v>B. Buenas Prácticas de Fabricación</c:v>
                </c:pt>
                <c:pt idx="2">
                  <c:v>C. Control de Riesgos Alimentarios</c:v>
                </c:pt>
              </c:strCache>
            </c:strRef>
          </c:cat>
          <c:val>
            <c:numRef>
              <c:f>Lookups!$N$23:$P$23</c:f>
              <c:numCache>
                <c:formatCode>#,##0</c:formatCode>
                <c:ptCount val="3"/>
                <c:pt idx="0">
                  <c:v>0</c:v>
                </c:pt>
                <c:pt idx="1">
                  <c:v>0</c:v>
                </c:pt>
                <c:pt idx="2">
                  <c:v>0</c:v>
                </c:pt>
              </c:numCache>
            </c:numRef>
          </c:val>
          <c:extLst>
            <c:ext xmlns:c16="http://schemas.microsoft.com/office/drawing/2014/chart" uri="{C3380CC4-5D6E-409C-BE32-E72D297353CC}">
              <c16:uniqueId val="{00000000-0F89-4609-984C-4D0031284AD0}"/>
            </c:ext>
          </c:extLst>
        </c:ser>
        <c:ser>
          <c:idx val="1"/>
          <c:order val="1"/>
          <c:tx>
            <c:strRef>
              <c:f>Lookups!$A$24</c:f>
              <c:strCache>
                <c:ptCount val="1"/>
                <c:pt idx="0">
                  <c:v>NC Mayor</c:v>
                </c:pt>
              </c:strCache>
            </c:strRef>
          </c:tx>
          <c:spPr>
            <a:solidFill>
              <a:srgbClr val="FF0000"/>
            </a:solidFill>
          </c:spPr>
          <c:invertIfNegative val="0"/>
          <c:cat>
            <c:strRef>
              <c:f>Lookups!$N$22:$P$22</c:f>
              <c:strCache>
                <c:ptCount val="3"/>
                <c:pt idx="0">
                  <c:v>A. Sistemas de Gestión de Seguridad Alimentaria</c:v>
                </c:pt>
                <c:pt idx="1">
                  <c:v>B. Buenas Prácticas de Fabricación</c:v>
                </c:pt>
                <c:pt idx="2">
                  <c:v>C. Control de Riesgos Alimentarios</c:v>
                </c:pt>
              </c:strCache>
            </c:strRef>
          </c:cat>
          <c:val>
            <c:numRef>
              <c:f>Lookups!$N$24:$P$24</c:f>
              <c:numCache>
                <c:formatCode>#,##0</c:formatCode>
                <c:ptCount val="3"/>
                <c:pt idx="0">
                  <c:v>0</c:v>
                </c:pt>
                <c:pt idx="1">
                  <c:v>0</c:v>
                </c:pt>
                <c:pt idx="2">
                  <c:v>0</c:v>
                </c:pt>
              </c:numCache>
            </c:numRef>
          </c:val>
          <c:extLst>
            <c:ext xmlns:c16="http://schemas.microsoft.com/office/drawing/2014/chart" uri="{C3380CC4-5D6E-409C-BE32-E72D297353CC}">
              <c16:uniqueId val="{00000001-0F89-4609-984C-4D0031284AD0}"/>
            </c:ext>
          </c:extLst>
        </c:ser>
        <c:ser>
          <c:idx val="2"/>
          <c:order val="2"/>
          <c:tx>
            <c:strRef>
              <c:f>Lookups!$A$25</c:f>
              <c:strCache>
                <c:ptCount val="1"/>
                <c:pt idx="0">
                  <c:v>NC Crítica</c:v>
                </c:pt>
              </c:strCache>
            </c:strRef>
          </c:tx>
          <c:spPr>
            <a:solidFill>
              <a:schemeClr val="tx1"/>
            </a:solidFill>
          </c:spPr>
          <c:invertIfNegative val="0"/>
          <c:cat>
            <c:strRef>
              <c:f>Lookups!$N$22:$P$22</c:f>
              <c:strCache>
                <c:ptCount val="3"/>
                <c:pt idx="0">
                  <c:v>A. Sistemas de Gestión de Seguridad Alimentaria</c:v>
                </c:pt>
                <c:pt idx="1">
                  <c:v>B. Buenas Prácticas de Fabricación</c:v>
                </c:pt>
                <c:pt idx="2">
                  <c:v>C. Control de Riesgos Alimentarios</c:v>
                </c:pt>
              </c:strCache>
            </c:strRef>
          </c:cat>
          <c:val>
            <c:numRef>
              <c:f>Lookups!$N$25:$P$25</c:f>
              <c:numCache>
                <c:formatCode>#,##0</c:formatCode>
                <c:ptCount val="3"/>
                <c:pt idx="0">
                  <c:v>0</c:v>
                </c:pt>
                <c:pt idx="1">
                  <c:v>0</c:v>
                </c:pt>
                <c:pt idx="2">
                  <c:v>0</c:v>
                </c:pt>
              </c:numCache>
            </c:numRef>
          </c:val>
          <c:extLst>
            <c:ext xmlns:c16="http://schemas.microsoft.com/office/drawing/2014/chart" uri="{C3380CC4-5D6E-409C-BE32-E72D297353CC}">
              <c16:uniqueId val="{00000002-0F89-4609-984C-4D0031284AD0}"/>
            </c:ext>
          </c:extLst>
        </c:ser>
        <c:dLbls>
          <c:showLegendKey val="0"/>
          <c:showVal val="0"/>
          <c:showCatName val="0"/>
          <c:showSerName val="0"/>
          <c:showPercent val="0"/>
          <c:showBubbleSize val="0"/>
        </c:dLbls>
        <c:gapWidth val="150"/>
        <c:overlap val="100"/>
        <c:axId val="2074642744"/>
        <c:axId val="2130214232"/>
      </c:barChart>
      <c:catAx>
        <c:axId val="2074642744"/>
        <c:scaling>
          <c:orientation val="minMax"/>
        </c:scaling>
        <c:delete val="0"/>
        <c:axPos val="b"/>
        <c:numFmt formatCode="General" sourceLinked="0"/>
        <c:majorTickMark val="out"/>
        <c:minorTickMark val="none"/>
        <c:tickLblPos val="nextTo"/>
        <c:spPr>
          <a:ln>
            <a:solidFill>
              <a:schemeClr val="tx1"/>
            </a:solidFill>
          </a:ln>
        </c:spPr>
        <c:crossAx val="2130214232"/>
        <c:crosses val="autoZero"/>
        <c:auto val="1"/>
        <c:lblAlgn val="ctr"/>
        <c:lblOffset val="100"/>
        <c:noMultiLvlLbl val="0"/>
      </c:catAx>
      <c:valAx>
        <c:axId val="2130214232"/>
        <c:scaling>
          <c:orientation val="minMax"/>
          <c:min val="0"/>
        </c:scaling>
        <c:delete val="0"/>
        <c:axPos val="l"/>
        <c:majorGridlines>
          <c:spPr>
            <a:ln>
              <a:solidFill>
                <a:schemeClr val="tx1"/>
              </a:solidFill>
              <a:prstDash val="dash"/>
            </a:ln>
          </c:spPr>
        </c:majorGridlines>
        <c:title>
          <c:tx>
            <c:rich>
              <a:bodyPr rot="-5400000" vert="horz"/>
              <a:lstStyle/>
              <a:p>
                <a:pPr>
                  <a:defRPr/>
                </a:pPr>
                <a:r>
                  <a:rPr lang="en-GB" sz="1000" b="1" i="0" u="none" strike="noStrike" baseline="0">
                    <a:effectLst/>
                  </a:rPr>
                  <a:t>Puntos restados</a:t>
                </a:r>
                <a:endParaRPr lang="en-GB"/>
              </a:p>
            </c:rich>
          </c:tx>
          <c:overlay val="0"/>
        </c:title>
        <c:numFmt formatCode="#,##0" sourceLinked="1"/>
        <c:majorTickMark val="out"/>
        <c:minorTickMark val="none"/>
        <c:tickLblPos val="nextTo"/>
        <c:spPr>
          <a:ln>
            <a:solidFill>
              <a:schemeClr val="tx1"/>
            </a:solidFill>
          </a:ln>
        </c:spPr>
        <c:crossAx val="2074642744"/>
        <c:crosses val="autoZero"/>
        <c:crossBetween val="between"/>
      </c:valAx>
      <c:spPr>
        <a:solidFill>
          <a:schemeClr val="accent1">
            <a:alpha val="0"/>
          </a:schemeClr>
        </a:solidFill>
        <a:ln>
          <a:solidFill>
            <a:schemeClr val="tx1"/>
          </a:solidFill>
        </a:ln>
      </c:spPr>
    </c:plotArea>
    <c:legend>
      <c:legendPos val="r"/>
      <c:overlay val="0"/>
    </c:legend>
    <c:plotVisOnly val="1"/>
    <c:dispBlanksAs val="gap"/>
    <c:showDLblsOverMax val="0"/>
  </c:chart>
  <c:spPr>
    <a:solidFill>
      <a:schemeClr val="accent1">
        <a:alpha val="0"/>
      </a:schemeClr>
    </a:solidFill>
    <a:ln>
      <a:solidFill>
        <a:schemeClr val="tx1"/>
      </a:solidFill>
    </a:ln>
  </c:spPr>
  <c:printSettings>
    <c:headerFooter/>
    <c:pageMargins b="0.750000000000001" l="0.70000000000000095" r="0.70000000000000095" t="0.750000000000001" header="0.3" footer="0.3"/>
    <c:pageSetup/>
  </c:printSettings>
</c:chartSpace>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SelectedLevelNumber"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fmlaLink="BuyingCompanySettings"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ShowToClear" lockText="1" noThreeD="1"/>
</file>

<file path=xl/ctrlProps/ctrlProp8.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hyperlink" Target="#'C&#243;mo usar este documento'!A51"/><Relationship Id="rId2" Type="http://schemas.openxmlformats.org/officeDocument/2006/relationships/hyperlink" Target="#'Lista de verificaci&#243;n'!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C&#243;mo usar este documento'!A103:B108"/></Relationships>
</file>

<file path=xl/drawings/_rels/drawing3.xml.rels><?xml version="1.0" encoding="UTF-8" standalone="yes"?>
<Relationships xmlns="http://schemas.openxmlformats.org/package/2006/relationships"><Relationship Id="rId1" Type="http://schemas.openxmlformats.org/officeDocument/2006/relationships/hyperlink" Target="#'C&#243;mo usar este documento'!A130:B135"/></Relationships>
</file>

<file path=xl/drawings/drawing1.xml><?xml version="1.0" encoding="utf-8"?>
<xdr:wsDr xmlns:xdr="http://schemas.openxmlformats.org/drawingml/2006/spreadsheetDrawing" xmlns:a="http://schemas.openxmlformats.org/drawingml/2006/main">
  <xdr:twoCellAnchor>
    <xdr:from>
      <xdr:col>4</xdr:col>
      <xdr:colOff>333375</xdr:colOff>
      <xdr:row>57</xdr:row>
      <xdr:rowOff>9524</xdr:rowOff>
    </xdr:from>
    <xdr:to>
      <xdr:col>13</xdr:col>
      <xdr:colOff>238125</xdr:colOff>
      <xdr:row>73</xdr:row>
      <xdr:rowOff>266700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419100</xdr:colOff>
      <xdr:row>28</xdr:row>
      <xdr:rowOff>7620</xdr:rowOff>
    </xdr:from>
    <xdr:to>
      <xdr:col>16</xdr:col>
      <xdr:colOff>320040</xdr:colOff>
      <xdr:row>33</xdr:row>
      <xdr:rowOff>22860</xdr:rowOff>
    </xdr:to>
    <xdr:sp macro="" textlink="">
      <xdr:nvSpPr>
        <xdr:cNvPr id="3" name="Right Arrow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11369040" y="5943600"/>
          <a:ext cx="2400300" cy="9296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es-ES" sz="1100"/>
            <a:t>Haga clic aquí para contestar a las preguntas</a:t>
          </a:r>
          <a:r>
            <a:rPr lang="es-ES" sz="1100" baseline="0"/>
            <a:t> </a:t>
          </a:r>
          <a:r>
            <a:rPr lang="es-ES" sz="1100"/>
            <a:t> de la lista de verificación</a:t>
          </a:r>
        </a:p>
      </xdr:txBody>
    </xdr:sp>
    <xdr:clientData fPrintsWithSheet="0"/>
  </xdr:twoCellAnchor>
  <xdr:twoCellAnchor>
    <xdr:from>
      <xdr:col>5</xdr:col>
      <xdr:colOff>238125</xdr:colOff>
      <xdr:row>1</xdr:row>
      <xdr:rowOff>28575</xdr:rowOff>
    </xdr:from>
    <xdr:to>
      <xdr:col>8</xdr:col>
      <xdr:colOff>114300</xdr:colOff>
      <xdr:row>1</xdr:row>
      <xdr:rowOff>257175</xdr:rowOff>
    </xdr:to>
    <xdr:sp macro="" textlink="">
      <xdr:nvSpPr>
        <xdr:cNvPr id="12" name="Rectangle 11">
          <a:hlinkClick xmlns:r="http://schemas.openxmlformats.org/officeDocument/2006/relationships" r:id="rId3"/>
          <a:extLst>
            <a:ext uri="{FF2B5EF4-FFF2-40B4-BE49-F238E27FC236}">
              <a16:creationId xmlns:a16="http://schemas.microsoft.com/office/drawing/2014/main" id="{00000000-0008-0000-0100-00000C000000}"/>
            </a:ext>
          </a:extLst>
        </xdr:cNvPr>
        <xdr:cNvSpPr/>
      </xdr:nvSpPr>
      <xdr:spPr>
        <a:xfrm>
          <a:off x="3286125" y="219075"/>
          <a:ext cx="170497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ES" sz="1100"/>
            <a:t>Cómo usar esta hoja</a:t>
          </a:r>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238125</xdr:colOff>
          <xdr:row>30</xdr:row>
          <xdr:rowOff>0</xdr:rowOff>
        </xdr:from>
        <xdr:to>
          <xdr:col>11</xdr:col>
          <xdr:colOff>419100</xdr:colOff>
          <xdr:row>32</xdr:row>
          <xdr:rowOff>0</xdr:rowOff>
        </xdr:to>
        <xdr:sp macro="" textlink="">
          <xdr:nvSpPr>
            <xdr:cNvPr id="2058" name="Group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30</xdr:row>
          <xdr:rowOff>47625</xdr:rowOff>
        </xdr:from>
        <xdr:to>
          <xdr:col>7</xdr:col>
          <xdr:colOff>1590675</xdr:colOff>
          <xdr:row>31</xdr:row>
          <xdr:rowOff>152400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Básico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30</xdr:row>
          <xdr:rowOff>47625</xdr:rowOff>
        </xdr:from>
        <xdr:to>
          <xdr:col>12</xdr:col>
          <xdr:colOff>0</xdr:colOff>
          <xdr:row>31</xdr:row>
          <xdr:rowOff>152400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Intermedio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42</xdr:row>
          <xdr:rowOff>47625</xdr:rowOff>
        </xdr:from>
        <xdr:to>
          <xdr:col>6</xdr:col>
          <xdr:colOff>0</xdr:colOff>
          <xdr:row>42</xdr:row>
          <xdr:rowOff>314325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mostrar aún los resultados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42</xdr:row>
          <xdr:rowOff>47625</xdr:rowOff>
        </xdr:from>
        <xdr:to>
          <xdr:col>7</xdr:col>
          <xdr:colOff>2219325</xdr:colOff>
          <xdr:row>43</xdr:row>
          <xdr:rowOff>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Mostrar aprobado/suspenso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42</xdr:row>
          <xdr:rowOff>47625</xdr:rowOff>
        </xdr:from>
        <xdr:to>
          <xdr:col>11</xdr:col>
          <xdr:colOff>523875</xdr:colOff>
          <xdr:row>43</xdr:row>
          <xdr:rowOff>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Mostrar puntuación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19</xdr:row>
          <xdr:rowOff>180975</xdr:rowOff>
        </xdr:from>
        <xdr:to>
          <xdr:col>16</xdr:col>
          <xdr:colOff>381000</xdr:colOff>
          <xdr:row>21</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Quiero borrar los datos. Mostrar en azul las celdas de esta hoja, de la hoja «lista de verificación» y de la hoja «exenciones» que se pueden borrar.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12</xdr:col>
          <xdr:colOff>190500</xdr:colOff>
          <xdr:row>43</xdr:row>
          <xdr:rowOff>0</xdr:rowOff>
        </xdr:to>
        <xdr:sp macro="" textlink="">
          <xdr:nvSpPr>
            <xdr:cNvPr id="2093" name="Group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76200</xdr:colOff>
      <xdr:row>2</xdr:row>
      <xdr:rowOff>200025</xdr:rowOff>
    </xdr:from>
    <xdr:to>
      <xdr:col>4</xdr:col>
      <xdr:colOff>1781175</xdr:colOff>
      <xdr:row>2</xdr:row>
      <xdr:rowOff>428625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2249150" y="628650"/>
          <a:ext cx="170497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ES" sz="1100"/>
            <a:t>Cómo usar esta hoja</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752475</xdr:colOff>
      <xdr:row>0</xdr:row>
      <xdr:rowOff>38100</xdr:rowOff>
    </xdr:from>
    <xdr:to>
      <xdr:col>1</xdr:col>
      <xdr:colOff>2457450</xdr:colOff>
      <xdr:row>0</xdr:row>
      <xdr:rowOff>266700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2571750" y="38100"/>
          <a:ext cx="1704975"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ES" sz="1100"/>
            <a:t>Cómo usar esta hoja</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ierre/AppData/Local/Temp/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146"/>
  <sheetViews>
    <sheetView showGridLines="0" tabSelected="1" topLeftCell="B1" zoomScale="125" zoomScaleNormal="125" zoomScalePageLayoutView="125" workbookViewId="0">
      <selection activeCell="B6" sqref="B6"/>
    </sheetView>
  </sheetViews>
  <sheetFormatPr baseColWidth="10" defaultColWidth="0" defaultRowHeight="12.75" x14ac:dyDescent="0.2"/>
  <cols>
    <col min="1" max="1" width="13.85546875" customWidth="1"/>
    <col min="2" max="2" width="179" style="314" customWidth="1"/>
    <col min="3" max="16384" width="9.140625" hidden="1"/>
  </cols>
  <sheetData>
    <row r="1" spans="1:2" ht="23.25" x14ac:dyDescent="0.35">
      <c r="A1" s="287" t="s">
        <v>0</v>
      </c>
      <c r="B1" s="290"/>
    </row>
    <row r="2" spans="1:2" x14ac:dyDescent="0.2">
      <c r="A2" s="288"/>
      <c r="B2" s="290"/>
    </row>
    <row r="3" spans="1:2" x14ac:dyDescent="0.2">
      <c r="A3" s="289" t="s">
        <v>1</v>
      </c>
      <c r="B3" s="292"/>
    </row>
    <row r="4" spans="1:2" x14ac:dyDescent="0.2">
      <c r="A4" s="288"/>
      <c r="B4" s="294" t="s">
        <v>33</v>
      </c>
    </row>
    <row r="5" spans="1:2" x14ac:dyDescent="0.2">
      <c r="A5" s="288"/>
      <c r="B5" s="294" t="s">
        <v>34</v>
      </c>
    </row>
    <row r="6" spans="1:2" ht="25.5" x14ac:dyDescent="0.2">
      <c r="A6" s="288"/>
      <c r="B6" s="294" t="s">
        <v>35</v>
      </c>
    </row>
    <row r="7" spans="1:2" x14ac:dyDescent="0.2">
      <c r="A7" s="288"/>
      <c r="B7" s="294" t="s">
        <v>36</v>
      </c>
    </row>
    <row r="8" spans="1:2" x14ac:dyDescent="0.2">
      <c r="A8" s="288"/>
      <c r="B8" s="291" t="s">
        <v>37</v>
      </c>
    </row>
    <row r="9" spans="1:2" x14ac:dyDescent="0.2">
      <c r="A9" s="288"/>
      <c r="B9" s="291" t="s">
        <v>38</v>
      </c>
    </row>
    <row r="10" spans="1:2" x14ac:dyDescent="0.2">
      <c r="A10" s="288"/>
      <c r="B10" s="290"/>
    </row>
    <row r="11" spans="1:2" x14ac:dyDescent="0.2">
      <c r="A11" s="289" t="s">
        <v>2</v>
      </c>
      <c r="B11" s="292"/>
    </row>
    <row r="12" spans="1:2" x14ac:dyDescent="0.2">
      <c r="A12" s="288"/>
      <c r="B12" s="294" t="s">
        <v>39</v>
      </c>
    </row>
    <row r="13" spans="1:2" x14ac:dyDescent="0.2">
      <c r="A13" s="288"/>
      <c r="B13" s="294" t="s">
        <v>40</v>
      </c>
    </row>
    <row r="14" spans="1:2" x14ac:dyDescent="0.2">
      <c r="A14" s="288"/>
      <c r="B14" s="294" t="s">
        <v>41</v>
      </c>
    </row>
    <row r="15" spans="1:2" x14ac:dyDescent="0.2">
      <c r="A15" s="288"/>
      <c r="B15" s="294" t="s">
        <v>42</v>
      </c>
    </row>
    <row r="16" spans="1:2" x14ac:dyDescent="0.2">
      <c r="A16" s="288"/>
      <c r="B16" s="294" t="s">
        <v>43</v>
      </c>
    </row>
    <row r="17" spans="1:2" x14ac:dyDescent="0.2">
      <c r="A17" s="288"/>
      <c r="B17" s="290"/>
    </row>
    <row r="18" spans="1:2" x14ac:dyDescent="0.2">
      <c r="A18" s="289" t="s">
        <v>3</v>
      </c>
      <c r="B18" s="292"/>
    </row>
    <row r="19" spans="1:2" x14ac:dyDescent="0.2">
      <c r="A19" s="288"/>
      <c r="B19" s="294" t="s">
        <v>44</v>
      </c>
    </row>
    <row r="20" spans="1:2" x14ac:dyDescent="0.2">
      <c r="A20" s="288"/>
      <c r="B20" s="294" t="s">
        <v>45</v>
      </c>
    </row>
    <row r="21" spans="1:2" ht="25.5" x14ac:dyDescent="0.2">
      <c r="A21" s="288"/>
      <c r="B21" s="294" t="s">
        <v>46</v>
      </c>
    </row>
    <row r="22" spans="1:2" ht="114.75" x14ac:dyDescent="0.2">
      <c r="A22" s="288"/>
      <c r="B22" s="294" t="s">
        <v>47</v>
      </c>
    </row>
    <row r="23" spans="1:2" x14ac:dyDescent="0.2">
      <c r="A23" s="288"/>
      <c r="B23" s="290"/>
    </row>
    <row r="24" spans="1:2" x14ac:dyDescent="0.2">
      <c r="A24" s="289" t="s">
        <v>4</v>
      </c>
      <c r="B24" s="292"/>
    </row>
    <row r="25" spans="1:2" ht="25.5" x14ac:dyDescent="0.2">
      <c r="A25" s="288"/>
      <c r="B25" s="294" t="s">
        <v>48</v>
      </c>
    </row>
    <row r="26" spans="1:2" ht="38.25" x14ac:dyDescent="0.2">
      <c r="A26" s="288"/>
      <c r="B26" s="294" t="s">
        <v>49</v>
      </c>
    </row>
    <row r="27" spans="1:2" x14ac:dyDescent="0.2">
      <c r="A27" s="288"/>
      <c r="B27" s="293" t="s">
        <v>50</v>
      </c>
    </row>
    <row r="28" spans="1:2" x14ac:dyDescent="0.2">
      <c r="A28" s="288"/>
      <c r="B28" s="291" t="s">
        <v>51</v>
      </c>
    </row>
    <row r="29" spans="1:2" x14ac:dyDescent="0.2">
      <c r="A29" s="288"/>
      <c r="B29" s="291" t="s">
        <v>52</v>
      </c>
    </row>
    <row r="30" spans="1:2" x14ac:dyDescent="0.2">
      <c r="A30" s="288"/>
      <c r="B30" s="291" t="s">
        <v>53</v>
      </c>
    </row>
    <row r="31" spans="1:2" x14ac:dyDescent="0.2">
      <c r="A31" s="288"/>
      <c r="B31" s="291" t="s">
        <v>54</v>
      </c>
    </row>
    <row r="32" spans="1:2" x14ac:dyDescent="0.2">
      <c r="A32" s="288"/>
      <c r="B32" s="290"/>
    </row>
    <row r="33" spans="1:2" x14ac:dyDescent="0.2">
      <c r="A33" s="289" t="s">
        <v>5</v>
      </c>
      <c r="B33" s="292"/>
    </row>
    <row r="34" spans="1:2" x14ac:dyDescent="0.2">
      <c r="A34" s="288"/>
      <c r="B34" s="294" t="s">
        <v>55</v>
      </c>
    </row>
    <row r="35" spans="1:2" x14ac:dyDescent="0.2">
      <c r="A35" s="288"/>
      <c r="B35" s="290" t="s">
        <v>56</v>
      </c>
    </row>
    <row r="36" spans="1:2" ht="25.5" x14ac:dyDescent="0.2">
      <c r="A36" s="288"/>
      <c r="B36" s="294" t="s">
        <v>57</v>
      </c>
    </row>
    <row r="37" spans="1:2" x14ac:dyDescent="0.2">
      <c r="A37" s="288"/>
      <c r="B37" s="290" t="s">
        <v>58</v>
      </c>
    </row>
    <row r="38" spans="1:2" ht="25.5" x14ac:dyDescent="0.2">
      <c r="A38" s="288"/>
      <c r="B38" s="294" t="s">
        <v>59</v>
      </c>
    </row>
    <row r="39" spans="1:2" ht="16.350000000000001" customHeight="1" x14ac:dyDescent="0.2">
      <c r="A39" s="288"/>
      <c r="B39" s="294" t="s">
        <v>60</v>
      </c>
    </row>
    <row r="40" spans="1:2" ht="25.5" x14ac:dyDescent="0.2">
      <c r="A40" s="288"/>
      <c r="B40" s="294" t="s">
        <v>61</v>
      </c>
    </row>
    <row r="41" spans="1:2" x14ac:dyDescent="0.2">
      <c r="A41" s="288"/>
      <c r="B41" s="337" t="s">
        <v>62</v>
      </c>
    </row>
    <row r="42" spans="1:2" x14ac:dyDescent="0.2">
      <c r="A42" s="288"/>
      <c r="B42" s="338" t="s">
        <v>63</v>
      </c>
    </row>
    <row r="43" spans="1:2" x14ac:dyDescent="0.2">
      <c r="A43" s="288"/>
      <c r="B43" s="338" t="s">
        <v>64</v>
      </c>
    </row>
    <row r="44" spans="1:2" x14ac:dyDescent="0.2">
      <c r="A44" s="288"/>
      <c r="B44" s="338" t="s">
        <v>65</v>
      </c>
    </row>
    <row r="45" spans="1:2" x14ac:dyDescent="0.2">
      <c r="A45" s="288"/>
      <c r="B45" s="338" t="s">
        <v>66</v>
      </c>
    </row>
    <row r="46" spans="1:2" x14ac:dyDescent="0.2">
      <c r="A46" s="288"/>
      <c r="B46" s="338" t="s">
        <v>67</v>
      </c>
    </row>
    <row r="47" spans="1:2" x14ac:dyDescent="0.2">
      <c r="A47" s="288"/>
      <c r="B47" s="338" t="s">
        <v>68</v>
      </c>
    </row>
    <row r="48" spans="1:2" x14ac:dyDescent="0.2">
      <c r="A48" s="288"/>
      <c r="B48" s="338" t="s">
        <v>69</v>
      </c>
    </row>
    <row r="49" spans="1:2" x14ac:dyDescent="0.2">
      <c r="A49" s="288"/>
      <c r="B49" s="338" t="s">
        <v>70</v>
      </c>
    </row>
    <row r="50" spans="1:2" x14ac:dyDescent="0.2">
      <c r="A50" s="288"/>
      <c r="B50" s="338" t="s">
        <v>71</v>
      </c>
    </row>
    <row r="51" spans="1:2" x14ac:dyDescent="0.2">
      <c r="A51" s="288"/>
      <c r="B51" s="290"/>
    </row>
    <row r="52" spans="1:2" ht="15.75" thickBot="1" x14ac:dyDescent="0.25">
      <c r="A52" s="358" t="s">
        <v>6</v>
      </c>
      <c r="B52" s="311"/>
    </row>
    <row r="53" spans="1:2" ht="15.75" thickBot="1" x14ac:dyDescent="0.25">
      <c r="A53" s="309" t="s">
        <v>7</v>
      </c>
      <c r="B53" s="296"/>
    </row>
    <row r="54" spans="1:2" ht="15.75" thickBot="1" x14ac:dyDescent="0.25">
      <c r="A54" s="282" t="s">
        <v>8</v>
      </c>
      <c r="B54" s="297" t="s">
        <v>72</v>
      </c>
    </row>
    <row r="55" spans="1:2" ht="45" x14ac:dyDescent="0.2">
      <c r="A55" s="280" t="s">
        <v>9</v>
      </c>
      <c r="B55" s="298" t="s">
        <v>73</v>
      </c>
    </row>
    <row r="56" spans="1:2" ht="15" x14ac:dyDescent="0.2">
      <c r="A56" s="281"/>
      <c r="B56" s="299" t="s">
        <v>74</v>
      </c>
    </row>
    <row r="57" spans="1:2" ht="38.25" x14ac:dyDescent="0.2">
      <c r="A57" s="281"/>
      <c r="B57" s="299" t="s">
        <v>75</v>
      </c>
    </row>
    <row r="58" spans="1:2" ht="25.5" x14ac:dyDescent="0.2">
      <c r="A58" s="281"/>
      <c r="B58" s="299" t="s">
        <v>76</v>
      </c>
    </row>
    <row r="59" spans="1:2" ht="25.5" x14ac:dyDescent="0.2">
      <c r="A59" s="281"/>
      <c r="B59" s="299" t="s">
        <v>77</v>
      </c>
    </row>
    <row r="60" spans="1:2" ht="25.5" x14ac:dyDescent="0.2">
      <c r="A60" s="281"/>
      <c r="B60" s="299" t="s">
        <v>78</v>
      </c>
    </row>
    <row r="61" spans="1:2" ht="39" thickBot="1" x14ac:dyDescent="0.25">
      <c r="A61" s="281"/>
      <c r="B61" s="299" t="s">
        <v>79</v>
      </c>
    </row>
    <row r="62" spans="1:2" ht="30.75" thickBot="1" x14ac:dyDescent="0.25">
      <c r="A62" s="339" t="s">
        <v>10</v>
      </c>
      <c r="B62" s="339" t="s">
        <v>80</v>
      </c>
    </row>
    <row r="63" spans="1:2" ht="45.75" thickBot="1" x14ac:dyDescent="0.25">
      <c r="A63" s="282" t="s">
        <v>11</v>
      </c>
      <c r="B63" s="297" t="s">
        <v>81</v>
      </c>
    </row>
    <row r="64" spans="1:2" ht="15.75" thickBot="1" x14ac:dyDescent="0.25">
      <c r="A64" s="300" t="s">
        <v>12</v>
      </c>
      <c r="B64" s="297" t="s">
        <v>82</v>
      </c>
    </row>
    <row r="65" spans="1:2" ht="15.75" thickBot="1" x14ac:dyDescent="0.25">
      <c r="A65" s="282" t="s">
        <v>13</v>
      </c>
      <c r="B65" s="297" t="s">
        <v>83</v>
      </c>
    </row>
    <row r="66" spans="1:2" ht="30.75" thickBot="1" x14ac:dyDescent="0.25">
      <c r="A66" s="282" t="s">
        <v>14</v>
      </c>
      <c r="B66" s="297" t="s">
        <v>84</v>
      </c>
    </row>
    <row r="67" spans="1:2" ht="15.75" thickBot="1" x14ac:dyDescent="0.25">
      <c r="A67" s="282" t="s">
        <v>15</v>
      </c>
      <c r="B67" s="297" t="s">
        <v>85</v>
      </c>
    </row>
    <row r="68" spans="1:2" ht="15.75" thickBot="1" x14ac:dyDescent="0.25">
      <c r="A68" s="301"/>
      <c r="B68" s="290"/>
    </row>
    <row r="69" spans="1:2" ht="15.75" thickBot="1" x14ac:dyDescent="0.25">
      <c r="A69" s="309" t="s">
        <v>16</v>
      </c>
      <c r="B69" s="296"/>
    </row>
    <row r="70" spans="1:2" ht="15.75" thickBot="1" x14ac:dyDescent="0.25">
      <c r="A70" s="282" t="s">
        <v>8</v>
      </c>
      <c r="B70" s="297" t="s">
        <v>86</v>
      </c>
    </row>
    <row r="71" spans="1:2" ht="15.75" thickBot="1" x14ac:dyDescent="0.25">
      <c r="A71" s="282" t="s">
        <v>17</v>
      </c>
      <c r="B71" s="297" t="s">
        <v>87</v>
      </c>
    </row>
    <row r="72" spans="1:2" ht="15.75" thickBot="1" x14ac:dyDescent="0.25">
      <c r="A72" s="282" t="s">
        <v>13</v>
      </c>
      <c r="B72" s="297" t="s">
        <v>83</v>
      </c>
    </row>
    <row r="73" spans="1:2" ht="30.75" thickBot="1" x14ac:dyDescent="0.25">
      <c r="A73" s="282" t="s">
        <v>14</v>
      </c>
      <c r="B73" s="297" t="s">
        <v>88</v>
      </c>
    </row>
    <row r="74" spans="1:2" ht="15.75" thickBot="1" x14ac:dyDescent="0.25">
      <c r="A74" s="282" t="s">
        <v>15</v>
      </c>
      <c r="B74" s="297" t="s">
        <v>85</v>
      </c>
    </row>
    <row r="75" spans="1:2" ht="15.75" thickBot="1" x14ac:dyDescent="0.25">
      <c r="A75" s="301"/>
      <c r="B75" s="290"/>
    </row>
    <row r="76" spans="1:2" ht="15.75" thickBot="1" x14ac:dyDescent="0.25">
      <c r="A76" s="309" t="s">
        <v>18</v>
      </c>
      <c r="B76" s="302"/>
    </row>
    <row r="77" spans="1:2" ht="15.75" thickBot="1" x14ac:dyDescent="0.25">
      <c r="A77" s="282" t="s">
        <v>19</v>
      </c>
      <c r="B77" s="297" t="s">
        <v>89</v>
      </c>
    </row>
    <row r="78" spans="1:2" ht="15.75" thickBot="1" x14ac:dyDescent="0.25">
      <c r="A78" s="282" t="s">
        <v>20</v>
      </c>
      <c r="B78" s="297" t="s">
        <v>90</v>
      </c>
    </row>
    <row r="79" spans="1:2" ht="15.75" thickBot="1" x14ac:dyDescent="0.25">
      <c r="A79" s="282" t="s">
        <v>21</v>
      </c>
      <c r="B79" s="297" t="s">
        <v>91</v>
      </c>
    </row>
    <row r="80" spans="1:2" ht="15" x14ac:dyDescent="0.2">
      <c r="A80" s="280" t="s">
        <v>22</v>
      </c>
      <c r="B80" s="312" t="s">
        <v>92</v>
      </c>
    </row>
    <row r="81" spans="1:2" ht="30" x14ac:dyDescent="0.2">
      <c r="A81" s="281"/>
      <c r="B81" s="312" t="s">
        <v>93</v>
      </c>
    </row>
    <row r="82" spans="1:2" ht="15" x14ac:dyDescent="0.2">
      <c r="A82" s="281"/>
      <c r="B82" s="312" t="s">
        <v>94</v>
      </c>
    </row>
    <row r="83" spans="1:2" ht="45" x14ac:dyDescent="0.2">
      <c r="A83" s="281"/>
      <c r="B83" s="312" t="s">
        <v>95</v>
      </c>
    </row>
    <row r="84" spans="1:2" ht="15.75" thickBot="1" x14ac:dyDescent="0.25">
      <c r="A84" s="282"/>
      <c r="B84" s="313" t="s">
        <v>96</v>
      </c>
    </row>
    <row r="85" spans="1:2" ht="32.1" customHeight="1" x14ac:dyDescent="0.2">
      <c r="A85" s="382" t="s">
        <v>23</v>
      </c>
      <c r="B85" s="312" t="s">
        <v>97</v>
      </c>
    </row>
    <row r="86" spans="1:2" ht="30" x14ac:dyDescent="0.2">
      <c r="A86" s="384"/>
      <c r="B86" s="312" t="s">
        <v>98</v>
      </c>
    </row>
    <row r="87" spans="1:2" ht="30.75" thickBot="1" x14ac:dyDescent="0.25">
      <c r="A87" s="383"/>
      <c r="B87" s="313" t="s">
        <v>99</v>
      </c>
    </row>
    <row r="88" spans="1:2" ht="20.100000000000001" customHeight="1" x14ac:dyDescent="0.2">
      <c r="A88" s="382" t="s">
        <v>24</v>
      </c>
      <c r="B88" s="312" t="s">
        <v>100</v>
      </c>
    </row>
    <row r="89" spans="1:2" ht="30" x14ac:dyDescent="0.2">
      <c r="A89" s="384"/>
      <c r="B89" s="312" t="s">
        <v>101</v>
      </c>
    </row>
    <row r="90" spans="1:2" ht="30.75" thickBot="1" x14ac:dyDescent="0.25">
      <c r="A90" s="383"/>
      <c r="B90" s="313" t="s">
        <v>102</v>
      </c>
    </row>
    <row r="91" spans="1:2" ht="22.35" customHeight="1" x14ac:dyDescent="0.2">
      <c r="A91" s="382" t="s">
        <v>25</v>
      </c>
      <c r="B91" s="312" t="s">
        <v>103</v>
      </c>
    </row>
    <row r="92" spans="1:2" ht="17.45" customHeight="1" thickBot="1" x14ac:dyDescent="0.25">
      <c r="A92" s="383"/>
      <c r="B92" s="312" t="s">
        <v>104</v>
      </c>
    </row>
    <row r="93" spans="1:2" ht="30.75" thickBot="1" x14ac:dyDescent="0.25">
      <c r="A93" s="282" t="s">
        <v>26</v>
      </c>
      <c r="B93" s="339" t="s">
        <v>105</v>
      </c>
    </row>
    <row r="94" spans="1:2" ht="30" x14ac:dyDescent="0.2">
      <c r="A94" s="280" t="s">
        <v>27</v>
      </c>
      <c r="B94" s="312" t="s">
        <v>106</v>
      </c>
    </row>
    <row r="95" spans="1:2" ht="15" x14ac:dyDescent="0.2">
      <c r="A95" s="281"/>
      <c r="B95" s="312" t="s">
        <v>107</v>
      </c>
    </row>
    <row r="96" spans="1:2" ht="15" x14ac:dyDescent="0.2">
      <c r="A96" s="281"/>
      <c r="B96" s="312" t="s">
        <v>108</v>
      </c>
    </row>
    <row r="97" spans="1:2" ht="15" x14ac:dyDescent="0.2">
      <c r="A97" s="281"/>
      <c r="B97" s="312" t="s">
        <v>109</v>
      </c>
    </row>
    <row r="98" spans="1:2" ht="15" x14ac:dyDescent="0.2">
      <c r="A98" s="281"/>
      <c r="B98" s="312" t="s">
        <v>110</v>
      </c>
    </row>
    <row r="99" spans="1:2" ht="15.75" thickBot="1" x14ac:dyDescent="0.25">
      <c r="A99" s="282"/>
      <c r="B99" s="313" t="s">
        <v>111</v>
      </c>
    </row>
    <row r="100" spans="1:2" ht="15" x14ac:dyDescent="0.2">
      <c r="A100" s="301"/>
      <c r="B100" s="290"/>
    </row>
    <row r="101" spans="1:2" ht="15" x14ac:dyDescent="0.25">
      <c r="A101" s="358" t="s">
        <v>28</v>
      </c>
      <c r="B101" s="303"/>
    </row>
    <row r="102" spans="1:2" ht="30" x14ac:dyDescent="0.25">
      <c r="A102" s="288"/>
      <c r="B102" s="304" t="s">
        <v>112</v>
      </c>
    </row>
    <row r="103" spans="1:2" ht="15" x14ac:dyDescent="0.25">
      <c r="A103" s="288"/>
      <c r="B103" s="304" t="s">
        <v>113</v>
      </c>
    </row>
    <row r="104" spans="1:2" ht="30" x14ac:dyDescent="0.25">
      <c r="A104" s="288"/>
      <c r="B104" s="305" t="s">
        <v>114</v>
      </c>
    </row>
    <row r="105" spans="1:2" ht="30" x14ac:dyDescent="0.25">
      <c r="A105" s="288"/>
      <c r="B105" s="304" t="s">
        <v>115</v>
      </c>
    </row>
    <row r="106" spans="1:2" ht="15" x14ac:dyDescent="0.25">
      <c r="A106" s="288"/>
      <c r="B106" s="304" t="s">
        <v>116</v>
      </c>
    </row>
    <row r="107" spans="1:2" ht="15" x14ac:dyDescent="0.2">
      <c r="A107" s="301"/>
      <c r="B107" s="290"/>
    </row>
    <row r="108" spans="1:2" x14ac:dyDescent="0.2">
      <c r="A108" s="358" t="s">
        <v>29</v>
      </c>
      <c r="B108" s="290"/>
    </row>
    <row r="109" spans="1:2" ht="15" x14ac:dyDescent="0.2">
      <c r="A109" s="301"/>
      <c r="B109" s="294" t="s">
        <v>117</v>
      </c>
    </row>
    <row r="110" spans="1:2" ht="15" x14ac:dyDescent="0.2">
      <c r="A110" s="301"/>
      <c r="B110" s="290" t="s">
        <v>118</v>
      </c>
    </row>
    <row r="111" spans="1:2" ht="15" x14ac:dyDescent="0.2">
      <c r="A111" s="301"/>
      <c r="B111" s="290"/>
    </row>
    <row r="112" spans="1:2" ht="15" x14ac:dyDescent="0.25">
      <c r="A112" s="295" t="s">
        <v>30</v>
      </c>
      <c r="B112" s="303"/>
    </row>
    <row r="113" spans="1:2" ht="15" x14ac:dyDescent="0.25">
      <c r="A113" s="288"/>
      <c r="B113" s="303" t="s">
        <v>119</v>
      </c>
    </row>
    <row r="114" spans="1:2" ht="30" x14ac:dyDescent="0.25">
      <c r="A114" s="288"/>
      <c r="B114" s="306" t="s">
        <v>120</v>
      </c>
    </row>
    <row r="115" spans="1:2" ht="15" x14ac:dyDescent="0.25">
      <c r="A115" s="288"/>
      <c r="B115" s="303"/>
    </row>
    <row r="116" spans="1:2" ht="15" x14ac:dyDescent="0.25">
      <c r="A116" s="288"/>
      <c r="B116" s="303" t="s">
        <v>121</v>
      </c>
    </row>
    <row r="117" spans="1:2" ht="15" x14ac:dyDescent="0.25">
      <c r="A117" s="288"/>
      <c r="B117" s="306" t="s">
        <v>122</v>
      </c>
    </row>
    <row r="118" spans="1:2" ht="15" x14ac:dyDescent="0.25">
      <c r="A118" s="288"/>
      <c r="B118" s="307" t="s">
        <v>123</v>
      </c>
    </row>
    <row r="119" spans="1:2" ht="15" x14ac:dyDescent="0.25">
      <c r="A119" s="288"/>
      <c r="B119" s="303"/>
    </row>
    <row r="120" spans="1:2" ht="15" x14ac:dyDescent="0.25">
      <c r="A120" s="288"/>
      <c r="B120" s="303" t="s">
        <v>124</v>
      </c>
    </row>
    <row r="121" spans="1:2" ht="30" x14ac:dyDescent="0.25">
      <c r="A121" s="288"/>
      <c r="B121" s="306" t="s">
        <v>125</v>
      </c>
    </row>
    <row r="122" spans="1:2" ht="15" x14ac:dyDescent="0.25">
      <c r="A122" s="288"/>
      <c r="B122" s="303"/>
    </row>
    <row r="123" spans="1:2" ht="15" x14ac:dyDescent="0.25">
      <c r="A123" s="288"/>
      <c r="B123" s="303" t="s">
        <v>126</v>
      </c>
    </row>
    <row r="124" spans="1:2" ht="30" x14ac:dyDescent="0.25">
      <c r="A124" s="288"/>
      <c r="B124" s="306" t="s">
        <v>127</v>
      </c>
    </row>
    <row r="125" spans="1:2" ht="15" x14ac:dyDescent="0.25">
      <c r="A125" s="288"/>
      <c r="B125" s="303"/>
    </row>
    <row r="126" spans="1:2" ht="15" x14ac:dyDescent="0.25">
      <c r="A126" s="288"/>
      <c r="B126" s="303" t="s">
        <v>128</v>
      </c>
    </row>
    <row r="127" spans="1:2" ht="15" x14ac:dyDescent="0.25">
      <c r="A127" s="288"/>
      <c r="B127" s="306"/>
    </row>
    <row r="128" spans="1:2" ht="30" x14ac:dyDescent="0.25">
      <c r="A128" s="288"/>
      <c r="B128" s="303" t="s">
        <v>129</v>
      </c>
    </row>
    <row r="129" spans="1:2" ht="15" x14ac:dyDescent="0.25">
      <c r="A129" s="288"/>
      <c r="B129" s="306"/>
    </row>
    <row r="130" spans="1:2" ht="15" x14ac:dyDescent="0.25">
      <c r="A130" s="288"/>
      <c r="B130" s="307" t="s">
        <v>130</v>
      </c>
    </row>
    <row r="131" spans="1:2" ht="15" x14ac:dyDescent="0.25">
      <c r="A131" s="288"/>
      <c r="B131" s="306"/>
    </row>
    <row r="132" spans="1:2" ht="15" x14ac:dyDescent="0.25">
      <c r="A132" s="358" t="s">
        <v>31</v>
      </c>
      <c r="B132" s="303"/>
    </row>
    <row r="133" spans="1:2" ht="15" x14ac:dyDescent="0.25">
      <c r="A133" s="288"/>
      <c r="B133" s="304" t="s">
        <v>131</v>
      </c>
    </row>
    <row r="134" spans="1:2" ht="15" x14ac:dyDescent="0.25">
      <c r="A134" s="288"/>
      <c r="B134" s="304" t="s">
        <v>132</v>
      </c>
    </row>
    <row r="135" spans="1:2" ht="14.1" customHeight="1" x14ac:dyDescent="0.25">
      <c r="A135" s="288"/>
      <c r="B135" s="304" t="s">
        <v>133</v>
      </c>
    </row>
    <row r="136" spans="1:2" ht="30" x14ac:dyDescent="0.25">
      <c r="A136" s="288"/>
      <c r="B136" s="304" t="s">
        <v>134</v>
      </c>
    </row>
    <row r="137" spans="1:2" ht="15" x14ac:dyDescent="0.25">
      <c r="A137" s="288"/>
      <c r="B137" s="304" t="s">
        <v>135</v>
      </c>
    </row>
    <row r="140" spans="1:2" x14ac:dyDescent="0.2">
      <c r="A140" s="359" t="s">
        <v>32</v>
      </c>
    </row>
    <row r="141" spans="1:2" x14ac:dyDescent="0.2">
      <c r="B141" s="350" t="s">
        <v>136</v>
      </c>
    </row>
    <row r="142" spans="1:2" ht="25.5" x14ac:dyDescent="0.2">
      <c r="B142" s="350" t="s">
        <v>137</v>
      </c>
    </row>
    <row r="143" spans="1:2" x14ac:dyDescent="0.2">
      <c r="B143" s="314" t="s">
        <v>138</v>
      </c>
    </row>
    <row r="144" spans="1:2" x14ac:dyDescent="0.2">
      <c r="B144" s="350" t="s">
        <v>139</v>
      </c>
    </row>
    <row r="145" spans="2:2" x14ac:dyDescent="0.2">
      <c r="B145" s="350" t="s">
        <v>140</v>
      </c>
    </row>
    <row r="146" spans="2:2" ht="25.5" x14ac:dyDescent="0.2">
      <c r="B146" s="350" t="s">
        <v>141</v>
      </c>
    </row>
  </sheetData>
  <sheetProtection formatRows="0"/>
  <mergeCells count="3">
    <mergeCell ref="A91:A92"/>
    <mergeCell ref="A85:A87"/>
    <mergeCell ref="A88:A90"/>
  </mergeCells>
  <hyperlinks>
    <hyperlink ref="A132" location="Exenciones!A1" display="10 Exenciones"/>
    <hyperlink ref="A52" location="'Resumen e informe'!A1" display="6 Resumen y hoja de cálculo de informes "/>
    <hyperlink ref="A108" location="'Esquema de conformidad'!A1" display="8 Aspectos generales de conformidad "/>
    <hyperlink ref="A140" location="'Guía del usuario'!A1" display="11 Guía del Usuario"/>
    <hyperlink ref="A101" location="'Lista de verificación'!A1" display="7 Lista de verificación"/>
  </hyperlinks>
  <pageMargins left="0.7" right="0.74" top="0.75" bottom="0.75" header="0.3" footer="0.3"/>
  <headerFooter>
    <oddFooter>&amp;CGFSI Global Markets Programme Manufacturing: Edition 2 April 2015</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XFD92"/>
  <sheetViews>
    <sheetView showGridLines="0" topLeftCell="A34" workbookViewId="0">
      <selection activeCell="Q56" sqref="Q56"/>
    </sheetView>
  </sheetViews>
  <sheetFormatPr baseColWidth="10" defaultColWidth="0" defaultRowHeight="15" zeroHeight="1" x14ac:dyDescent="0.25"/>
  <cols>
    <col min="1" max="1" width="9.140625" style="11" customWidth="1"/>
    <col min="2" max="2" width="9.140625" style="12" customWidth="1"/>
    <col min="3" max="3" width="15.140625" style="12" customWidth="1"/>
    <col min="4" max="5" width="9.140625" style="11" customWidth="1"/>
    <col min="6" max="6" width="31.140625" style="11" bestFit="1" customWidth="1"/>
    <col min="7" max="7" width="9.140625" style="11" customWidth="1"/>
    <col min="8" max="8" width="37.42578125" style="11" bestFit="1" customWidth="1"/>
    <col min="9" max="17" width="9.140625" style="11" customWidth="1"/>
    <col min="18" max="19" width="9.140625" style="9" hidden="1" customWidth="1"/>
    <col min="20" max="16384" width="9.140625" style="10" hidden="1"/>
  </cols>
  <sheetData>
    <row r="1" spans="1:17" x14ac:dyDescent="0.25">
      <c r="A1" s="22"/>
      <c r="B1" s="22"/>
      <c r="C1" s="22"/>
      <c r="D1" s="393"/>
      <c r="E1" s="393"/>
      <c r="F1" s="393"/>
      <c r="G1" s="393"/>
      <c r="H1" s="393"/>
      <c r="I1" s="393"/>
      <c r="K1" s="22"/>
      <c r="L1" s="22"/>
      <c r="M1" s="22"/>
      <c r="N1" s="22"/>
      <c r="O1" s="22"/>
      <c r="P1" s="22"/>
      <c r="Q1" s="22"/>
    </row>
    <row r="2" spans="1:17" ht="26.25" x14ac:dyDescent="0.25">
      <c r="A2" s="22"/>
      <c r="B2" s="36" t="s">
        <v>7</v>
      </c>
      <c r="C2" s="23"/>
      <c r="D2" s="23"/>
      <c r="E2" s="23"/>
      <c r="F2" s="23"/>
      <c r="G2" s="23"/>
      <c r="H2" s="23"/>
      <c r="I2" s="24"/>
      <c r="J2" s="25"/>
      <c r="K2" s="36" t="s">
        <v>16</v>
      </c>
      <c r="L2" s="24"/>
      <c r="M2" s="23"/>
      <c r="N2" s="23"/>
      <c r="O2" s="23"/>
      <c r="P2" s="23"/>
      <c r="Q2" s="22"/>
    </row>
    <row r="3" spans="1:17" ht="15" customHeight="1" x14ac:dyDescent="0.25">
      <c r="A3" s="22"/>
      <c r="B3" s="23"/>
      <c r="C3" s="23"/>
      <c r="D3" s="23"/>
      <c r="E3" s="23"/>
      <c r="F3" s="23"/>
      <c r="G3" s="23"/>
      <c r="H3" s="23"/>
      <c r="I3" s="24"/>
      <c r="J3" s="23"/>
      <c r="K3" s="23"/>
      <c r="L3" s="24"/>
      <c r="M3" s="23"/>
      <c r="N3" s="23"/>
      <c r="O3" s="23"/>
      <c r="P3" s="23"/>
      <c r="Q3" s="22"/>
    </row>
    <row r="4" spans="1:17" ht="15" customHeight="1" x14ac:dyDescent="0.25">
      <c r="A4" s="22"/>
      <c r="B4" s="119" t="s">
        <v>8</v>
      </c>
      <c r="C4" s="26"/>
      <c r="D4" s="389"/>
      <c r="E4" s="389"/>
      <c r="F4" s="389"/>
      <c r="G4" s="389"/>
      <c r="H4" s="389"/>
      <c r="I4" s="389"/>
      <c r="J4" s="25"/>
      <c r="K4" s="26" t="s">
        <v>8</v>
      </c>
      <c r="L4" s="24"/>
      <c r="M4" s="389"/>
      <c r="N4" s="389"/>
      <c r="O4" s="389"/>
      <c r="P4" s="389"/>
      <c r="Q4" s="22"/>
    </row>
    <row r="5" spans="1:17" ht="15" customHeight="1" x14ac:dyDescent="0.25">
      <c r="A5" s="22"/>
      <c r="B5" s="119"/>
      <c r="C5" s="26"/>
      <c r="D5" s="23"/>
      <c r="E5" s="23"/>
      <c r="F5" s="23"/>
      <c r="G5" s="23"/>
      <c r="H5" s="25"/>
      <c r="I5" s="24"/>
      <c r="J5" s="24"/>
      <c r="K5" s="26"/>
      <c r="L5" s="24"/>
      <c r="M5" s="23"/>
      <c r="N5" s="23"/>
      <c r="O5" s="23"/>
      <c r="P5" s="23"/>
      <c r="Q5" s="22"/>
    </row>
    <row r="6" spans="1:17" ht="15" customHeight="1" x14ac:dyDescent="0.25">
      <c r="A6" s="22"/>
      <c r="B6" s="119" t="s">
        <v>9</v>
      </c>
      <c r="C6" s="27"/>
      <c r="D6" s="396"/>
      <c r="E6" s="396"/>
      <c r="F6" s="396"/>
      <c r="G6" s="396"/>
      <c r="H6" s="396"/>
      <c r="I6" s="396"/>
      <c r="J6" s="25"/>
      <c r="K6" s="26" t="s">
        <v>17</v>
      </c>
      <c r="L6" s="24"/>
      <c r="M6" s="389"/>
      <c r="N6" s="389"/>
      <c r="O6" s="389"/>
      <c r="P6" s="389"/>
      <c r="Q6" s="22"/>
    </row>
    <row r="7" spans="1:17" ht="15" customHeight="1" x14ac:dyDescent="0.25">
      <c r="A7" s="22"/>
      <c r="B7" s="120"/>
      <c r="C7" s="27"/>
      <c r="D7" s="397"/>
      <c r="E7" s="397"/>
      <c r="F7" s="397"/>
      <c r="G7" s="397"/>
      <c r="H7" s="397"/>
      <c r="I7" s="397"/>
      <c r="J7" s="25"/>
      <c r="K7" s="26"/>
      <c r="L7" s="24"/>
      <c r="M7" s="23"/>
      <c r="N7" s="23"/>
      <c r="O7" s="23"/>
      <c r="P7" s="23"/>
      <c r="Q7" s="22"/>
    </row>
    <row r="8" spans="1:17" ht="15" customHeight="1" x14ac:dyDescent="0.25">
      <c r="A8" s="22"/>
      <c r="B8" s="120"/>
      <c r="C8" s="27"/>
      <c r="D8" s="398"/>
      <c r="E8" s="398"/>
      <c r="F8" s="398"/>
      <c r="G8" s="398"/>
      <c r="H8" s="398"/>
      <c r="I8" s="398"/>
      <c r="J8" s="25"/>
      <c r="K8" s="26" t="s">
        <v>13</v>
      </c>
      <c r="L8" s="24"/>
      <c r="M8" s="390"/>
      <c r="N8" s="390"/>
      <c r="O8" s="390"/>
      <c r="P8" s="390"/>
      <c r="Q8" s="22"/>
    </row>
    <row r="9" spans="1:17" ht="15" customHeight="1" x14ac:dyDescent="0.25">
      <c r="A9" s="22"/>
      <c r="B9" s="120"/>
      <c r="C9" s="27"/>
      <c r="D9" s="24"/>
      <c r="E9" s="24"/>
      <c r="F9" s="24"/>
      <c r="G9" s="24"/>
      <c r="H9" s="25"/>
      <c r="I9" s="24"/>
      <c r="J9" s="25"/>
      <c r="K9" s="26"/>
      <c r="L9" s="24"/>
      <c r="M9" s="23"/>
      <c r="N9" s="23"/>
      <c r="O9" s="23"/>
      <c r="P9" s="23"/>
      <c r="Q9" s="22"/>
    </row>
    <row r="10" spans="1:17" ht="15" customHeight="1" x14ac:dyDescent="0.25">
      <c r="A10" s="22"/>
      <c r="B10" s="119" t="s">
        <v>10</v>
      </c>
      <c r="C10" s="26"/>
      <c r="D10" s="389"/>
      <c r="E10" s="389"/>
      <c r="F10" s="389"/>
      <c r="G10" s="389"/>
      <c r="H10" s="389"/>
      <c r="I10" s="389"/>
      <c r="J10" s="25"/>
      <c r="K10" s="26" t="s">
        <v>14</v>
      </c>
      <c r="L10" s="24"/>
      <c r="M10" s="389"/>
      <c r="N10" s="389"/>
      <c r="O10" s="389"/>
      <c r="P10" s="389"/>
      <c r="Q10" s="22"/>
    </row>
    <row r="11" spans="1:17" ht="15" customHeight="1" x14ac:dyDescent="0.25">
      <c r="A11" s="22"/>
      <c r="B11" s="121"/>
      <c r="C11" s="23"/>
      <c r="D11" s="28"/>
      <c r="E11" s="28"/>
      <c r="F11" s="28"/>
      <c r="G11" s="28"/>
      <c r="H11" s="28"/>
      <c r="I11" s="28"/>
      <c r="J11" s="25"/>
      <c r="K11" s="26"/>
      <c r="L11" s="24"/>
      <c r="M11" s="23"/>
      <c r="N11" s="23"/>
      <c r="O11" s="23"/>
      <c r="P11" s="23"/>
      <c r="Q11" s="22"/>
    </row>
    <row r="12" spans="1:17" ht="15" customHeight="1" x14ac:dyDescent="0.25">
      <c r="A12" s="22"/>
      <c r="B12" s="119" t="s">
        <v>142</v>
      </c>
      <c r="C12" s="26"/>
      <c r="D12" s="389"/>
      <c r="E12" s="389"/>
      <c r="F12" s="389"/>
      <c r="G12" s="389"/>
      <c r="H12" s="389"/>
      <c r="I12" s="389"/>
      <c r="J12" s="25"/>
      <c r="K12" s="26" t="s">
        <v>15</v>
      </c>
      <c r="L12" s="24"/>
      <c r="M12" s="386"/>
      <c r="N12" s="386"/>
      <c r="O12" s="386"/>
      <c r="P12" s="386"/>
      <c r="Q12" s="22"/>
    </row>
    <row r="13" spans="1:17" ht="15" customHeight="1" x14ac:dyDescent="0.25">
      <c r="A13" s="22"/>
      <c r="B13" s="23"/>
      <c r="C13" s="23"/>
      <c r="D13" s="23"/>
      <c r="E13" s="23"/>
      <c r="F13" s="23"/>
      <c r="G13" s="23"/>
      <c r="H13" s="23"/>
      <c r="I13" s="23"/>
      <c r="J13" s="25"/>
      <c r="K13" s="23"/>
      <c r="L13" s="23"/>
      <c r="M13" s="386"/>
      <c r="N13" s="386"/>
      <c r="O13" s="386"/>
      <c r="P13" s="386"/>
      <c r="Q13" s="22"/>
    </row>
    <row r="14" spans="1:17" ht="15" customHeight="1" x14ac:dyDescent="0.25">
      <c r="A14" s="22"/>
      <c r="B14" s="119" t="s">
        <v>12</v>
      </c>
      <c r="C14" s="26"/>
      <c r="D14" s="389"/>
      <c r="E14" s="389"/>
      <c r="F14" s="389"/>
      <c r="G14" s="389"/>
      <c r="H14" s="389"/>
      <c r="I14" s="389"/>
      <c r="J14" s="25"/>
      <c r="K14" s="23"/>
      <c r="L14" s="23"/>
      <c r="M14" s="386"/>
      <c r="N14" s="386"/>
      <c r="O14" s="386"/>
      <c r="P14" s="386"/>
      <c r="Q14" s="22"/>
    </row>
    <row r="15" spans="1:17" ht="15" customHeight="1" x14ac:dyDescent="0.25">
      <c r="A15" s="22"/>
      <c r="B15" s="119"/>
      <c r="C15" s="26"/>
      <c r="D15" s="23"/>
      <c r="E15" s="23"/>
      <c r="F15" s="23"/>
      <c r="G15" s="23"/>
      <c r="H15" s="25"/>
      <c r="I15" s="24"/>
      <c r="J15" s="23"/>
      <c r="K15" s="23"/>
      <c r="L15" s="23"/>
      <c r="M15" s="386"/>
      <c r="N15" s="386"/>
      <c r="O15" s="386"/>
      <c r="P15" s="386"/>
      <c r="Q15" s="22"/>
    </row>
    <row r="16" spans="1:17" ht="15" customHeight="1" x14ac:dyDescent="0.25">
      <c r="A16" s="22"/>
      <c r="B16" s="119" t="s">
        <v>13</v>
      </c>
      <c r="C16" s="26"/>
      <c r="D16" s="390"/>
      <c r="E16" s="390"/>
      <c r="F16" s="390"/>
      <c r="G16" s="390"/>
      <c r="H16" s="390"/>
      <c r="I16" s="390"/>
      <c r="J16" s="23"/>
      <c r="K16" s="23"/>
      <c r="L16" s="23"/>
      <c r="M16" s="23"/>
      <c r="N16" s="23"/>
      <c r="O16" s="23"/>
      <c r="P16" s="23"/>
      <c r="Q16" s="22"/>
    </row>
    <row r="17" spans="1:17" ht="15" customHeight="1" x14ac:dyDescent="0.25">
      <c r="A17" s="22"/>
      <c r="B17" s="119"/>
      <c r="C17" s="26"/>
      <c r="D17" s="23"/>
      <c r="E17" s="23"/>
      <c r="F17" s="23"/>
      <c r="G17" s="23"/>
      <c r="H17" s="25"/>
      <c r="I17" s="23"/>
      <c r="J17" s="23"/>
      <c r="K17" s="23"/>
      <c r="L17" s="23"/>
      <c r="M17" s="23"/>
      <c r="N17" s="23"/>
      <c r="O17" s="23"/>
      <c r="P17" s="23"/>
      <c r="Q17" s="22"/>
    </row>
    <row r="18" spans="1:17" ht="15" customHeight="1" x14ac:dyDescent="0.25">
      <c r="A18" s="22"/>
      <c r="B18" s="119" t="s">
        <v>14</v>
      </c>
      <c r="C18" s="26"/>
      <c r="D18" s="389"/>
      <c r="E18" s="389"/>
      <c r="F18" s="389"/>
      <c r="G18" s="389"/>
      <c r="H18" s="389"/>
      <c r="I18" s="389"/>
      <c r="J18" s="23"/>
      <c r="K18" s="23"/>
      <c r="L18" s="23"/>
      <c r="M18" s="23"/>
      <c r="N18" s="23"/>
      <c r="O18" s="23"/>
      <c r="P18" s="23"/>
      <c r="Q18" s="22"/>
    </row>
    <row r="19" spans="1:17" ht="15" customHeight="1" x14ac:dyDescent="0.25">
      <c r="A19" s="22"/>
      <c r="B19" s="119"/>
      <c r="C19" s="26"/>
      <c r="D19" s="23"/>
      <c r="E19" s="23"/>
      <c r="F19" s="23"/>
      <c r="G19" s="23"/>
      <c r="H19" s="25"/>
      <c r="I19" s="23"/>
      <c r="J19" s="23"/>
      <c r="K19" s="23"/>
      <c r="L19" s="23"/>
      <c r="M19" s="23"/>
      <c r="N19" s="23"/>
      <c r="O19" s="23"/>
      <c r="P19" s="23"/>
      <c r="Q19" s="22"/>
    </row>
    <row r="20" spans="1:17" ht="30" customHeight="1" x14ac:dyDescent="0.25">
      <c r="A20" s="22"/>
      <c r="B20" s="119" t="s">
        <v>15</v>
      </c>
      <c r="C20" s="26"/>
      <c r="D20" s="386"/>
      <c r="E20" s="386"/>
      <c r="F20" s="386"/>
      <c r="G20" s="386"/>
      <c r="H20" s="386"/>
      <c r="I20" s="386"/>
      <c r="J20" s="23"/>
      <c r="K20" s="23"/>
      <c r="L20" s="23"/>
      <c r="M20" s="23"/>
      <c r="N20" s="23"/>
      <c r="O20" s="23"/>
      <c r="P20" s="23"/>
      <c r="Q20" s="22"/>
    </row>
    <row r="21" spans="1:17" ht="15" customHeight="1" x14ac:dyDescent="0.25">
      <c r="A21" s="22"/>
      <c r="B21" s="121"/>
      <c r="C21" s="23"/>
      <c r="D21" s="386"/>
      <c r="E21" s="386"/>
      <c r="F21" s="386"/>
      <c r="G21" s="386"/>
      <c r="H21" s="386"/>
      <c r="I21" s="386"/>
      <c r="J21" s="28"/>
      <c r="K21" s="28"/>
      <c r="L21" s="28"/>
      <c r="M21" s="28"/>
      <c r="N21" s="28"/>
      <c r="O21" s="23"/>
      <c r="P21" s="23"/>
      <c r="Q21" s="22"/>
    </row>
    <row r="22" spans="1:17" ht="15" customHeight="1" x14ac:dyDescent="0.25">
      <c r="A22" s="22"/>
      <c r="B22" s="121"/>
      <c r="C22" s="23"/>
      <c r="D22" s="386"/>
      <c r="E22" s="386"/>
      <c r="F22" s="386"/>
      <c r="G22" s="386"/>
      <c r="H22" s="386"/>
      <c r="I22" s="386"/>
      <c r="J22" s="28"/>
      <c r="K22" s="28"/>
      <c r="L22" s="28"/>
      <c r="M22" s="28"/>
      <c r="N22" s="28"/>
      <c r="O22" s="23"/>
      <c r="P22" s="23"/>
      <c r="Q22" s="22"/>
    </row>
    <row r="23" spans="1:17" ht="15" customHeight="1" x14ac:dyDescent="0.25">
      <c r="A23" s="22"/>
      <c r="B23" s="23"/>
      <c r="C23" s="23"/>
      <c r="D23" s="23"/>
      <c r="E23" s="23"/>
      <c r="F23" s="23"/>
      <c r="G23" s="23"/>
      <c r="H23" s="23"/>
      <c r="I23" s="23"/>
      <c r="J23" s="28"/>
      <c r="K23" s="28"/>
      <c r="L23" s="28"/>
      <c r="M23" s="28"/>
      <c r="N23" s="28"/>
      <c r="O23" s="23"/>
      <c r="P23" s="23"/>
      <c r="Q23" s="22"/>
    </row>
    <row r="24" spans="1:17" ht="26.25" x14ac:dyDescent="0.25">
      <c r="A24" s="22"/>
      <c r="B24" s="23"/>
      <c r="C24" s="23"/>
      <c r="D24" s="28"/>
      <c r="E24" s="37" t="s">
        <v>148</v>
      </c>
      <c r="F24" s="28"/>
      <c r="G24" s="28"/>
      <c r="H24" s="28"/>
      <c r="I24" s="28"/>
      <c r="J24" s="28"/>
      <c r="K24" s="28"/>
      <c r="L24" s="28"/>
      <c r="M24" s="28"/>
      <c r="N24" s="28"/>
      <c r="O24" s="23"/>
      <c r="P24" s="23"/>
      <c r="Q24" s="22"/>
    </row>
    <row r="25" spans="1:17" ht="28.5" customHeight="1" x14ac:dyDescent="0.25">
      <c r="A25" s="22"/>
      <c r="B25" s="23"/>
      <c r="C25" s="23"/>
      <c r="D25" s="28"/>
      <c r="E25" s="28"/>
      <c r="F25" s="28"/>
      <c r="G25" s="28"/>
      <c r="H25" s="28"/>
      <c r="I25" s="28"/>
      <c r="J25" s="28"/>
      <c r="K25" s="28"/>
      <c r="L25" s="28"/>
      <c r="M25" s="28"/>
      <c r="N25" s="28"/>
      <c r="O25" s="23"/>
      <c r="P25" s="23"/>
      <c r="Q25" s="22"/>
    </row>
    <row r="26" spans="1:17" x14ac:dyDescent="0.25">
      <c r="A26" s="22"/>
      <c r="B26" s="23"/>
      <c r="C26" s="23"/>
      <c r="D26" s="28"/>
      <c r="E26" s="28"/>
      <c r="F26" s="13" t="s">
        <v>19</v>
      </c>
      <c r="G26" s="388"/>
      <c r="H26" s="387"/>
      <c r="I26" s="13"/>
      <c r="J26" s="14" t="s">
        <v>157</v>
      </c>
      <c r="K26" s="33"/>
      <c r="L26" s="387"/>
      <c r="M26" s="387"/>
      <c r="N26" s="28"/>
      <c r="O26" s="23"/>
      <c r="P26" s="23"/>
      <c r="Q26" s="22"/>
    </row>
    <row r="27" spans="1:17" x14ac:dyDescent="0.25">
      <c r="A27" s="22"/>
      <c r="B27" s="23"/>
      <c r="C27" s="23"/>
      <c r="D27" s="28"/>
      <c r="E27" s="28"/>
      <c r="F27" s="13"/>
      <c r="G27" s="13"/>
      <c r="H27" s="13"/>
      <c r="I27" s="13"/>
      <c r="J27" s="13"/>
      <c r="K27" s="13"/>
      <c r="L27" s="13"/>
      <c r="M27" s="13"/>
      <c r="N27" s="28"/>
      <c r="O27" s="23"/>
      <c r="P27" s="23"/>
      <c r="Q27" s="22"/>
    </row>
    <row r="28" spans="1:17" x14ac:dyDescent="0.25">
      <c r="A28" s="22"/>
      <c r="B28" s="23"/>
      <c r="C28" s="23"/>
      <c r="D28" s="28"/>
      <c r="E28" s="28"/>
      <c r="F28" s="29" t="s">
        <v>21</v>
      </c>
      <c r="G28" s="399"/>
      <c r="H28" s="399"/>
      <c r="I28" s="399"/>
      <c r="J28" s="399"/>
      <c r="K28" s="399"/>
      <c r="L28" s="399"/>
      <c r="M28" s="399"/>
      <c r="N28" s="28"/>
      <c r="O28" s="23"/>
      <c r="P28" s="23"/>
      <c r="Q28" s="22"/>
    </row>
    <row r="29" spans="1:17" x14ac:dyDescent="0.25">
      <c r="A29" s="22"/>
      <c r="B29" s="23"/>
      <c r="C29" s="23"/>
      <c r="D29" s="28"/>
      <c r="E29" s="28"/>
      <c r="F29" s="29"/>
      <c r="G29" s="399"/>
      <c r="H29" s="399"/>
      <c r="I29" s="399"/>
      <c r="J29" s="399"/>
      <c r="K29" s="399"/>
      <c r="L29" s="399"/>
      <c r="M29" s="399"/>
      <c r="N29" s="28"/>
      <c r="O29" s="23"/>
      <c r="P29" s="23"/>
      <c r="Q29" s="22"/>
    </row>
    <row r="30" spans="1:17" x14ac:dyDescent="0.25">
      <c r="A30" s="22"/>
      <c r="B30" s="23"/>
      <c r="C30" s="23"/>
      <c r="D30" s="28"/>
      <c r="E30" s="28"/>
      <c r="F30" s="29"/>
      <c r="G30" s="13"/>
      <c r="H30" s="385"/>
      <c r="I30" s="385"/>
      <c r="J30" s="385"/>
      <c r="K30" s="385"/>
      <c r="L30" s="385"/>
      <c r="M30" s="385"/>
      <c r="N30" s="28"/>
      <c r="O30" s="23"/>
      <c r="P30" s="23"/>
      <c r="Q30" s="22"/>
    </row>
    <row r="31" spans="1:17" x14ac:dyDescent="0.25">
      <c r="A31" s="22"/>
      <c r="B31" s="23"/>
      <c r="C31" s="23"/>
      <c r="D31" s="28"/>
      <c r="E31" s="28"/>
      <c r="F31" s="13" t="s">
        <v>22</v>
      </c>
      <c r="G31" s="13"/>
      <c r="H31" s="385"/>
      <c r="I31" s="385"/>
      <c r="J31" s="385"/>
      <c r="K31" s="385"/>
      <c r="L31" s="385"/>
      <c r="M31" s="385"/>
      <c r="P31" s="23"/>
      <c r="Q31" s="22"/>
    </row>
    <row r="32" spans="1:17" x14ac:dyDescent="0.25">
      <c r="A32" s="22"/>
      <c r="B32" s="23"/>
      <c r="C32" s="23"/>
      <c r="D32" s="28"/>
      <c r="E32" s="28"/>
      <c r="F32" s="13"/>
      <c r="G32" s="13"/>
      <c r="H32" s="385"/>
      <c r="I32" s="385"/>
      <c r="J32" s="385"/>
      <c r="K32" s="385"/>
      <c r="L32" s="385"/>
      <c r="M32" s="385"/>
      <c r="P32" s="23"/>
      <c r="Q32" s="22"/>
    </row>
    <row r="33" spans="1:16384" x14ac:dyDescent="0.25">
      <c r="A33" s="22"/>
      <c r="B33" s="23"/>
      <c r="C33" s="23"/>
      <c r="D33" s="28"/>
      <c r="E33" s="28"/>
      <c r="F33" s="13"/>
      <c r="G33" s="13"/>
      <c r="H33" s="13"/>
      <c r="I33" s="13"/>
      <c r="J33" s="13"/>
      <c r="K33" s="13"/>
      <c r="L33" s="13"/>
      <c r="M33" s="13"/>
      <c r="N33" s="28"/>
      <c r="O33" s="23"/>
      <c r="P33" s="23"/>
      <c r="Q33" s="22"/>
    </row>
    <row r="34" spans="1:16384" x14ac:dyDescent="0.25">
      <c r="A34" s="22"/>
      <c r="B34" s="23"/>
      <c r="C34" s="23"/>
      <c r="D34" s="28"/>
      <c r="E34" s="28"/>
      <c r="F34" s="13"/>
      <c r="G34" s="13"/>
      <c r="I34" s="381" t="str">
        <f>IF(Lookups!$N$18=100%,"-",IF(SelectedLevelNumber=1,"Solo tiene que responder a preguntas básicas en la hoja de la lista de verificación. Haga clic en el número 1 pequeño en la parte superior izquierda de la hoja de cálculo de la lista de verificación para ver solamente esas preguntas.","Debe contestar a todas las preguntas de la hoja de calculo de la lista de verificación. Haga clic en el número 2 pequeño en la parte superior izquierda de la hoja de cálculo de la lista de verificación para ver todas las preguntas."))</f>
        <v>Debe contestar a todas las preguntas de la hoja de calculo de la lista de verificación. Haga clic en el número 2 pequeño en la parte superior izquierda de la hoja de cálculo de la lista de verificación para ver todas las preguntas.</v>
      </c>
      <c r="K34" s="13"/>
      <c r="L34" s="13"/>
      <c r="M34" s="13"/>
      <c r="N34" s="28"/>
      <c r="O34" s="23"/>
      <c r="P34" s="23"/>
      <c r="Q34" s="22"/>
    </row>
    <row r="35" spans="1:16384" x14ac:dyDescent="0.25">
      <c r="A35" s="22"/>
      <c r="B35" s="23"/>
      <c r="C35" s="23"/>
      <c r="D35" s="28"/>
      <c r="E35" s="28"/>
      <c r="F35" s="13"/>
      <c r="G35" s="13"/>
      <c r="H35" s="13"/>
      <c r="I35" s="13"/>
      <c r="J35" s="13"/>
      <c r="K35" s="13"/>
      <c r="L35" s="13"/>
      <c r="M35" s="13"/>
      <c r="N35" s="28"/>
      <c r="O35" s="23"/>
      <c r="P35" s="23"/>
      <c r="Q35" s="22"/>
    </row>
    <row r="36" spans="1:16384" ht="22.5" hidden="1" customHeight="1" x14ac:dyDescent="0.25">
      <c r="A36" s="22"/>
      <c r="B36" s="23"/>
      <c r="C36" s="23"/>
      <c r="D36" s="28"/>
      <c r="E36" s="28"/>
      <c r="F36" s="13"/>
      <c r="G36" s="13"/>
      <c r="H36" s="13"/>
      <c r="I36" s="13"/>
      <c r="J36" s="13"/>
      <c r="K36" s="13"/>
      <c r="L36" s="13"/>
      <c r="M36" s="13"/>
      <c r="N36" s="28"/>
      <c r="O36" s="23"/>
      <c r="P36" s="23"/>
      <c r="Q36" s="22"/>
    </row>
    <row r="37" spans="1:16384" hidden="1" x14ac:dyDescent="0.25">
      <c r="A37" s="22"/>
      <c r="B37" s="23"/>
      <c r="C37" s="23"/>
      <c r="D37" s="28"/>
      <c r="E37" s="28"/>
      <c r="F37" s="13" t="s">
        <v>149</v>
      </c>
      <c r="G37" s="13"/>
      <c r="H37" s="34" t="s">
        <v>154</v>
      </c>
      <c r="I37" s="30"/>
      <c r="J37" s="30"/>
      <c r="K37" s="13"/>
      <c r="L37" s="35">
        <v>0</v>
      </c>
      <c r="M37" s="13"/>
      <c r="N37" s="28"/>
      <c r="O37" s="23"/>
      <c r="P37" s="23"/>
      <c r="Q37" s="22"/>
    </row>
    <row r="38" spans="1:16384" ht="7.5" hidden="1" customHeight="1" x14ac:dyDescent="0.25">
      <c r="A38" s="22"/>
      <c r="B38" s="23"/>
      <c r="C38" s="23"/>
      <c r="D38" s="28"/>
      <c r="E38" s="28"/>
      <c r="F38" s="13"/>
      <c r="G38" s="13"/>
      <c r="H38" s="31"/>
      <c r="I38" s="30"/>
      <c r="J38" s="30"/>
      <c r="K38" s="13"/>
      <c r="L38" s="32"/>
      <c r="M38" s="32"/>
      <c r="N38" s="28"/>
      <c r="O38" s="23"/>
      <c r="P38" s="23"/>
      <c r="Q38" s="22"/>
    </row>
    <row r="39" spans="1:16384" hidden="1" x14ac:dyDescent="0.25">
      <c r="A39" s="22"/>
      <c r="B39" s="23"/>
      <c r="C39" s="23"/>
      <c r="D39" s="28"/>
      <c r="E39" s="28"/>
      <c r="F39" s="13"/>
      <c r="G39" s="13"/>
      <c r="H39" s="34" t="s">
        <v>155</v>
      </c>
      <c r="I39" s="30"/>
      <c r="J39" s="30"/>
      <c r="K39" s="13"/>
      <c r="L39" s="35">
        <v>0</v>
      </c>
      <c r="M39" s="13"/>
      <c r="N39" s="28"/>
      <c r="O39" s="23"/>
      <c r="P39" s="23"/>
      <c r="Q39" s="22"/>
    </row>
    <row r="40" spans="1:16384" ht="7.5" hidden="1" customHeight="1" x14ac:dyDescent="0.25">
      <c r="A40" s="22"/>
      <c r="B40" s="23"/>
      <c r="C40" s="23"/>
      <c r="D40" s="28"/>
      <c r="E40" s="28"/>
      <c r="F40" s="13"/>
      <c r="G40" s="13"/>
      <c r="H40" s="30"/>
      <c r="I40" s="30"/>
      <c r="J40" s="30"/>
      <c r="K40" s="13"/>
      <c r="L40" s="13"/>
      <c r="M40" s="13"/>
      <c r="N40" s="28"/>
      <c r="O40" s="23"/>
      <c r="P40" s="23"/>
      <c r="Q40" s="22"/>
    </row>
    <row r="41" spans="1:16384" hidden="1" x14ac:dyDescent="0.25">
      <c r="A41" s="22"/>
      <c r="B41" s="23"/>
      <c r="C41" s="23"/>
      <c r="D41" s="28"/>
      <c r="E41" s="28"/>
      <c r="F41" s="13"/>
      <c r="G41" s="13"/>
      <c r="H41" s="34" t="s">
        <v>156</v>
      </c>
      <c r="I41" s="30"/>
      <c r="J41" s="30"/>
      <c r="K41" s="13"/>
      <c r="L41" s="13"/>
      <c r="M41" s="13"/>
      <c r="N41" s="28"/>
      <c r="O41" s="23"/>
      <c r="P41" s="23"/>
      <c r="Q41" s="22"/>
    </row>
    <row r="42" spans="1:16384" x14ac:dyDescent="0.25">
      <c r="A42" s="22"/>
      <c r="B42" s="23"/>
      <c r="C42" s="23"/>
      <c r="D42" s="28"/>
      <c r="E42" s="28"/>
      <c r="F42" s="394" t="s">
        <v>23</v>
      </c>
      <c r="G42" s="394"/>
      <c r="H42" s="394"/>
      <c r="I42" s="394"/>
      <c r="J42" s="394"/>
      <c r="K42" s="394"/>
      <c r="L42" s="394"/>
      <c r="M42" s="28"/>
      <c r="N42" s="28"/>
      <c r="O42" s="23"/>
      <c r="P42" s="23"/>
      <c r="Q42" s="22"/>
    </row>
    <row r="43" spans="1:16384" ht="26.25" customHeight="1" x14ac:dyDescent="0.25">
      <c r="A43" s="22"/>
      <c r="B43" s="23"/>
      <c r="C43" s="23"/>
      <c r="D43" s="28"/>
      <c r="E43" s="28"/>
      <c r="F43" s="394"/>
      <c r="G43" s="394"/>
      <c r="H43" s="394"/>
      <c r="I43" s="394"/>
      <c r="J43" s="394"/>
      <c r="K43" s="394"/>
      <c r="L43" s="394"/>
      <c r="M43" s="28"/>
      <c r="N43" s="400" t="str">
        <f>Lookups!$N$19</f>
        <v>Incompleto</v>
      </c>
      <c r="O43" s="400"/>
      <c r="P43" s="400"/>
      <c r="Q43" s="22"/>
    </row>
    <row r="44" spans="1:16384" x14ac:dyDescent="0.25">
      <c r="A44" s="22"/>
      <c r="B44" s="23"/>
      <c r="C44" s="23"/>
      <c r="D44" s="23"/>
      <c r="E44" s="23"/>
      <c r="F44" s="23"/>
      <c r="G44" s="23"/>
      <c r="H44" s="308" t="str">
        <f>IF(BuyingCompanySettings=2,"Pass Mark out of 100:","")</f>
        <v>Pass Mark out of 100:</v>
      </c>
      <c r="I44" s="391">
        <v>70</v>
      </c>
      <c r="J44" s="391"/>
      <c r="K44" s="23"/>
      <c r="L44" s="23"/>
      <c r="M44" s="23"/>
      <c r="N44" s="400"/>
      <c r="O44" s="400"/>
      <c r="P44" s="400"/>
      <c r="Q44" s="22"/>
    </row>
    <row r="45" spans="1:16384" ht="26.25" customHeight="1" x14ac:dyDescent="0.25">
      <c r="A45" s="22"/>
      <c r="B45" s="23"/>
      <c r="C45" s="395" t="s">
        <v>25</v>
      </c>
      <c r="D45" s="395"/>
      <c r="E45" s="395"/>
      <c r="F45" s="395"/>
      <c r="G45" s="395"/>
      <c r="H45" s="23"/>
      <c r="I45" s="23"/>
      <c r="J45" s="23"/>
      <c r="K45" s="23"/>
      <c r="L45" s="23"/>
      <c r="M45" s="23"/>
      <c r="N45" s="400"/>
      <c r="O45" s="400"/>
      <c r="P45" s="400"/>
      <c r="Q45" s="22"/>
    </row>
    <row r="46" spans="1:16384" x14ac:dyDescent="0.25">
      <c r="A46" s="22"/>
      <c r="B46" s="22"/>
      <c r="C46" s="22"/>
      <c r="D46" s="22"/>
      <c r="E46" s="22"/>
      <c r="F46" s="22"/>
      <c r="G46" s="22"/>
      <c r="H46" s="22"/>
      <c r="I46" s="22"/>
      <c r="J46" s="22"/>
      <c r="K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22"/>
      <c r="NI46" s="22"/>
      <c r="NJ46" s="22"/>
      <c r="NK46" s="22"/>
      <c r="NL46" s="22"/>
      <c r="NM46" s="22"/>
      <c r="NN46" s="22"/>
      <c r="NO46" s="22"/>
      <c r="NP46" s="22"/>
      <c r="NQ46" s="22"/>
      <c r="NR46" s="22"/>
      <c r="NS46" s="22"/>
      <c r="NT46" s="22"/>
      <c r="NU46" s="22"/>
      <c r="NV46" s="22"/>
      <c r="NW46" s="22"/>
      <c r="NX46" s="22"/>
      <c r="NY46" s="22"/>
      <c r="NZ46" s="22"/>
      <c r="OA46" s="22"/>
      <c r="OB46" s="22"/>
      <c r="OC46" s="22"/>
      <c r="OD46" s="22"/>
      <c r="OE46" s="22"/>
      <c r="OF46" s="22"/>
      <c r="OG46" s="22"/>
      <c r="OH46" s="22"/>
      <c r="OI46" s="22"/>
      <c r="OJ46" s="22"/>
      <c r="OK46" s="22"/>
      <c r="OL46" s="22"/>
      <c r="OM46" s="22"/>
      <c r="ON46" s="22"/>
      <c r="OO46" s="22"/>
      <c r="OP46" s="22"/>
      <c r="OQ46" s="22"/>
      <c r="OR46" s="22"/>
      <c r="OS46" s="22"/>
      <c r="OT46" s="22"/>
      <c r="OU46" s="22"/>
      <c r="OV46" s="22"/>
      <c r="OW46" s="22"/>
      <c r="OX46" s="22"/>
      <c r="OY46" s="22"/>
      <c r="OZ46" s="22"/>
      <c r="PA46" s="22"/>
      <c r="PB46" s="22"/>
      <c r="PC46" s="22"/>
      <c r="PD46" s="22"/>
      <c r="PE46" s="22"/>
      <c r="PF46" s="22"/>
      <c r="PG46" s="22"/>
      <c r="PH46" s="22"/>
      <c r="PI46" s="22"/>
      <c r="PJ46" s="22"/>
      <c r="PK46" s="22"/>
      <c r="PL46" s="22"/>
      <c r="PM46" s="22"/>
      <c r="PN46" s="22"/>
      <c r="PO46" s="22"/>
      <c r="PP46" s="22"/>
      <c r="PQ46" s="22"/>
      <c r="PR46" s="22"/>
      <c r="PS46" s="22"/>
      <c r="PT46" s="22"/>
      <c r="PU46" s="22"/>
      <c r="PV46" s="22"/>
      <c r="PW46" s="22"/>
      <c r="PX46" s="22"/>
      <c r="PY46" s="22"/>
      <c r="PZ46" s="22"/>
      <c r="QA46" s="22"/>
      <c r="QB46" s="22"/>
      <c r="QC46" s="22"/>
      <c r="QD46" s="22"/>
      <c r="QE46" s="22"/>
      <c r="QF46" s="22"/>
      <c r="QG46" s="22"/>
      <c r="QH46" s="22"/>
      <c r="QI46" s="22"/>
      <c r="QJ46" s="22"/>
      <c r="QK46" s="22"/>
      <c r="QL46" s="22"/>
      <c r="QM46" s="22"/>
      <c r="QN46" s="22"/>
      <c r="QO46" s="22"/>
      <c r="QP46" s="22"/>
      <c r="QQ46" s="22"/>
      <c r="QR46" s="22"/>
      <c r="QS46" s="22"/>
      <c r="QT46" s="22"/>
      <c r="QU46" s="22"/>
      <c r="QV46" s="22"/>
      <c r="QW46" s="22"/>
      <c r="QX46" s="22"/>
      <c r="QY46" s="22"/>
      <c r="QZ46" s="22"/>
      <c r="RA46" s="22"/>
      <c r="RB46" s="22"/>
      <c r="RC46" s="22"/>
      <c r="RD46" s="22"/>
      <c r="RE46" s="22"/>
      <c r="RF46" s="22"/>
      <c r="RG46" s="22"/>
      <c r="RH46" s="22"/>
      <c r="RI46" s="22"/>
      <c r="RJ46" s="22"/>
      <c r="RK46" s="22"/>
      <c r="RL46" s="22"/>
      <c r="RM46" s="22"/>
      <c r="RN46" s="22"/>
      <c r="RO46" s="22"/>
      <c r="RP46" s="22"/>
      <c r="RQ46" s="22"/>
      <c r="RR46" s="22"/>
      <c r="RS46" s="22"/>
      <c r="RT46" s="22"/>
      <c r="RU46" s="22"/>
      <c r="RV46" s="22"/>
      <c r="RW46" s="22"/>
      <c r="RX46" s="22"/>
      <c r="RY46" s="22"/>
      <c r="RZ46" s="22"/>
      <c r="SA46" s="22"/>
      <c r="SB46" s="22"/>
      <c r="SC46" s="22"/>
      <c r="SD46" s="22"/>
      <c r="SE46" s="22"/>
      <c r="SF46" s="22"/>
      <c r="SG46" s="22"/>
      <c r="SH46" s="22"/>
      <c r="SI46" s="22"/>
      <c r="SJ46" s="22"/>
      <c r="SK46" s="22"/>
      <c r="SL46" s="22"/>
      <c r="SM46" s="22"/>
      <c r="SN46" s="22"/>
      <c r="SO46" s="22"/>
      <c r="SP46" s="22"/>
      <c r="SQ46" s="22"/>
      <c r="SR46" s="22"/>
      <c r="SS46" s="22"/>
      <c r="ST46" s="22"/>
      <c r="SU46" s="22"/>
      <c r="SV46" s="22"/>
      <c r="SW46" s="22"/>
      <c r="SX46" s="22"/>
      <c r="SY46" s="22"/>
      <c r="SZ46" s="22"/>
      <c r="TA46" s="22"/>
      <c r="TB46" s="22"/>
      <c r="TC46" s="22"/>
      <c r="TD46" s="22"/>
      <c r="TE46" s="22"/>
      <c r="TF46" s="22"/>
      <c r="TG46" s="22"/>
      <c r="TH46" s="22"/>
      <c r="TI46" s="22"/>
      <c r="TJ46" s="22"/>
      <c r="TK46" s="22"/>
      <c r="TL46" s="22"/>
      <c r="TM46" s="22"/>
      <c r="TN46" s="22"/>
      <c r="TO46" s="22"/>
      <c r="TP46" s="22"/>
      <c r="TQ46" s="22"/>
      <c r="TR46" s="22"/>
      <c r="TS46" s="22"/>
      <c r="TT46" s="22"/>
      <c r="TU46" s="22"/>
      <c r="TV46" s="22"/>
      <c r="TW46" s="22"/>
      <c r="TX46" s="22"/>
      <c r="TY46" s="22"/>
      <c r="TZ46" s="22"/>
      <c r="UA46" s="22"/>
      <c r="UB46" s="22"/>
      <c r="UC46" s="22"/>
      <c r="UD46" s="22"/>
      <c r="UE46" s="22"/>
      <c r="UF46" s="22"/>
      <c r="UG46" s="22"/>
      <c r="UH46" s="22"/>
      <c r="UI46" s="22"/>
      <c r="UJ46" s="22"/>
      <c r="UK46" s="22"/>
      <c r="UL46" s="22"/>
      <c r="UM46" s="22"/>
      <c r="UN46" s="22"/>
      <c r="UO46" s="22"/>
      <c r="UP46" s="22"/>
      <c r="UQ46" s="22"/>
      <c r="UR46" s="22"/>
      <c r="US46" s="22"/>
      <c r="UT46" s="22"/>
      <c r="UU46" s="22"/>
      <c r="UV46" s="22"/>
      <c r="UW46" s="22"/>
      <c r="UX46" s="22"/>
      <c r="UY46" s="22"/>
      <c r="UZ46" s="22"/>
      <c r="VA46" s="22"/>
      <c r="VB46" s="22"/>
      <c r="VC46" s="22"/>
      <c r="VD46" s="22"/>
      <c r="VE46" s="22"/>
      <c r="VF46" s="22"/>
      <c r="VG46" s="22"/>
      <c r="VH46" s="22"/>
      <c r="VI46" s="22"/>
      <c r="VJ46" s="22"/>
      <c r="VK46" s="22"/>
      <c r="VL46" s="22"/>
      <c r="VM46" s="22"/>
      <c r="VN46" s="22"/>
      <c r="VO46" s="22"/>
      <c r="VP46" s="22"/>
      <c r="VQ46" s="22"/>
      <c r="VR46" s="22"/>
      <c r="VS46" s="22"/>
      <c r="VT46" s="22"/>
      <c r="VU46" s="22"/>
      <c r="VV46" s="22"/>
      <c r="VW46" s="22"/>
      <c r="VX46" s="22"/>
      <c r="VY46" s="22"/>
      <c r="VZ46" s="22"/>
      <c r="WA46" s="22"/>
      <c r="WB46" s="22"/>
      <c r="WC46" s="22"/>
      <c r="WD46" s="22"/>
      <c r="WE46" s="22"/>
      <c r="WF46" s="22"/>
      <c r="WG46" s="22"/>
      <c r="WH46" s="22"/>
      <c r="WI46" s="22"/>
      <c r="WJ46" s="22"/>
      <c r="WK46" s="22"/>
      <c r="WL46" s="22"/>
      <c r="WM46" s="22"/>
      <c r="WN46" s="22"/>
      <c r="WO46" s="22"/>
      <c r="WP46" s="22"/>
      <c r="WQ46" s="22"/>
      <c r="WR46" s="22"/>
      <c r="WS46" s="22"/>
      <c r="WT46" s="22"/>
      <c r="WU46" s="22"/>
      <c r="WV46" s="22"/>
      <c r="WW46" s="22"/>
      <c r="WX46" s="22"/>
      <c r="WY46" s="22"/>
      <c r="WZ46" s="22"/>
      <c r="XA46" s="22"/>
      <c r="XB46" s="22"/>
      <c r="XC46" s="22"/>
      <c r="XD46" s="22"/>
      <c r="XE46" s="22"/>
      <c r="XF46" s="22"/>
      <c r="XG46" s="22"/>
      <c r="XH46" s="22"/>
      <c r="XI46" s="22"/>
      <c r="XJ46" s="22"/>
      <c r="XK46" s="22"/>
      <c r="XL46" s="22"/>
      <c r="XM46" s="22"/>
      <c r="XN46" s="22"/>
      <c r="XO46" s="22"/>
      <c r="XP46" s="22"/>
      <c r="XQ46" s="22"/>
      <c r="XR46" s="22"/>
      <c r="XS46" s="22"/>
      <c r="XT46" s="22"/>
      <c r="XU46" s="22"/>
      <c r="XV46" s="22"/>
      <c r="XW46" s="22"/>
      <c r="XX46" s="22"/>
      <c r="XY46" s="22"/>
      <c r="XZ46" s="22"/>
      <c r="YA46" s="22"/>
      <c r="YB46" s="22"/>
      <c r="YC46" s="22"/>
      <c r="YD46" s="22"/>
      <c r="YE46" s="22"/>
      <c r="YF46" s="22"/>
      <c r="YG46" s="22"/>
      <c r="YH46" s="22"/>
      <c r="YI46" s="22"/>
      <c r="YJ46" s="22"/>
      <c r="YK46" s="22"/>
      <c r="YL46" s="22"/>
      <c r="YM46" s="22"/>
      <c r="YN46" s="22"/>
      <c r="YO46" s="22"/>
      <c r="YP46" s="22"/>
      <c r="YQ46" s="22"/>
      <c r="YR46" s="22"/>
      <c r="YS46" s="22"/>
      <c r="YT46" s="22"/>
      <c r="YU46" s="22"/>
      <c r="YV46" s="22"/>
      <c r="YW46" s="22"/>
      <c r="YX46" s="22"/>
      <c r="YY46" s="22"/>
      <c r="YZ46" s="22"/>
      <c r="ZA46" s="22"/>
      <c r="ZB46" s="22"/>
      <c r="ZC46" s="22"/>
      <c r="ZD46" s="22"/>
      <c r="ZE46" s="22"/>
      <c r="ZF46" s="22"/>
      <c r="ZG46" s="22"/>
      <c r="ZH46" s="22"/>
      <c r="ZI46" s="22"/>
      <c r="ZJ46" s="22"/>
      <c r="ZK46" s="22"/>
      <c r="ZL46" s="22"/>
      <c r="ZM46" s="22"/>
      <c r="ZN46" s="22"/>
      <c r="ZO46" s="22"/>
      <c r="ZP46" s="22"/>
      <c r="ZQ46" s="22"/>
      <c r="ZR46" s="22"/>
      <c r="ZS46" s="22"/>
      <c r="ZT46" s="22"/>
      <c r="ZU46" s="22"/>
      <c r="ZV46" s="22"/>
      <c r="ZW46" s="22"/>
      <c r="ZX46" s="22"/>
      <c r="ZY46" s="22"/>
      <c r="ZZ46" s="22"/>
      <c r="AAA46" s="22"/>
      <c r="AAB46" s="22"/>
      <c r="AAC46" s="22"/>
      <c r="AAD46" s="22"/>
      <c r="AAE46" s="22"/>
      <c r="AAF46" s="22"/>
      <c r="AAG46" s="22"/>
      <c r="AAH46" s="22"/>
      <c r="AAI46" s="22"/>
      <c r="AAJ46" s="22"/>
      <c r="AAK46" s="22"/>
      <c r="AAL46" s="22"/>
      <c r="AAM46" s="22"/>
      <c r="AAN46" s="22"/>
      <c r="AAO46" s="22"/>
      <c r="AAP46" s="22"/>
      <c r="AAQ46" s="22"/>
      <c r="AAR46" s="22"/>
      <c r="AAS46" s="22"/>
      <c r="AAT46" s="22"/>
      <c r="AAU46" s="22"/>
      <c r="AAV46" s="22"/>
      <c r="AAW46" s="22"/>
      <c r="AAX46" s="22"/>
      <c r="AAY46" s="22"/>
      <c r="AAZ46" s="22"/>
      <c r="ABA46" s="22"/>
      <c r="ABB46" s="22"/>
      <c r="ABC46" s="22"/>
      <c r="ABD46" s="22"/>
      <c r="ABE46" s="22"/>
      <c r="ABF46" s="22"/>
      <c r="ABG46" s="22"/>
      <c r="ABH46" s="22"/>
      <c r="ABI46" s="22"/>
      <c r="ABJ46" s="22"/>
      <c r="ABK46" s="22"/>
      <c r="ABL46" s="22"/>
      <c r="ABM46" s="22"/>
      <c r="ABN46" s="22"/>
      <c r="ABO46" s="22"/>
      <c r="ABP46" s="22"/>
      <c r="ABQ46" s="22"/>
      <c r="ABR46" s="22"/>
      <c r="ABS46" s="22"/>
      <c r="ABT46" s="22"/>
      <c r="ABU46" s="22"/>
      <c r="ABV46" s="22"/>
      <c r="ABW46" s="22"/>
      <c r="ABX46" s="22"/>
      <c r="ABY46" s="22"/>
      <c r="ABZ46" s="22"/>
      <c r="ACA46" s="22"/>
      <c r="ACB46" s="22"/>
      <c r="ACC46" s="22"/>
      <c r="ACD46" s="22"/>
      <c r="ACE46" s="22"/>
      <c r="ACF46" s="22"/>
      <c r="ACG46" s="22"/>
      <c r="ACH46" s="22"/>
      <c r="ACI46" s="22"/>
      <c r="ACJ46" s="22"/>
      <c r="ACK46" s="22"/>
      <c r="ACL46" s="22"/>
      <c r="ACM46" s="22"/>
      <c r="ACN46" s="22"/>
      <c r="ACO46" s="22"/>
      <c r="ACP46" s="22"/>
      <c r="ACQ46" s="22"/>
      <c r="ACR46" s="22"/>
      <c r="ACS46" s="22"/>
      <c r="ACT46" s="22"/>
      <c r="ACU46" s="22"/>
      <c r="ACV46" s="22"/>
      <c r="ACW46" s="22"/>
      <c r="ACX46" s="22"/>
      <c r="ACY46" s="22"/>
      <c r="ACZ46" s="22"/>
      <c r="ADA46" s="22"/>
      <c r="ADB46" s="22"/>
      <c r="ADC46" s="22"/>
      <c r="ADD46" s="22"/>
      <c r="ADE46" s="22"/>
      <c r="ADF46" s="22"/>
      <c r="ADG46" s="22"/>
      <c r="ADH46" s="22"/>
      <c r="ADI46" s="22"/>
      <c r="ADJ46" s="22"/>
      <c r="ADK46" s="22"/>
      <c r="ADL46" s="22"/>
      <c r="ADM46" s="22"/>
      <c r="ADN46" s="22"/>
      <c r="ADO46" s="22"/>
      <c r="ADP46" s="22"/>
      <c r="ADQ46" s="22"/>
      <c r="ADR46" s="22"/>
      <c r="ADS46" s="22"/>
      <c r="ADT46" s="22"/>
      <c r="ADU46" s="22"/>
      <c r="ADV46" s="22"/>
      <c r="ADW46" s="22"/>
      <c r="ADX46" s="22"/>
      <c r="ADY46" s="22"/>
      <c r="ADZ46" s="22"/>
      <c r="AEA46" s="22"/>
      <c r="AEB46" s="22"/>
      <c r="AEC46" s="22"/>
      <c r="AED46" s="22"/>
      <c r="AEE46" s="22"/>
      <c r="AEF46" s="22"/>
      <c r="AEG46" s="22"/>
      <c r="AEH46" s="22"/>
      <c r="AEI46" s="22"/>
      <c r="AEJ46" s="22"/>
      <c r="AEK46" s="22"/>
      <c r="AEL46" s="22"/>
      <c r="AEM46" s="22"/>
      <c r="AEN46" s="22"/>
      <c r="AEO46" s="22"/>
      <c r="AEP46" s="22"/>
      <c r="AEQ46" s="22"/>
      <c r="AER46" s="22"/>
      <c r="AES46" s="22"/>
      <c r="AET46" s="22"/>
      <c r="AEU46" s="22"/>
      <c r="AEV46" s="22"/>
      <c r="AEW46" s="22"/>
      <c r="AEX46" s="22"/>
      <c r="AEY46" s="22"/>
      <c r="AEZ46" s="22"/>
      <c r="AFA46" s="22"/>
      <c r="AFB46" s="22"/>
      <c r="AFC46" s="22"/>
      <c r="AFD46" s="22"/>
      <c r="AFE46" s="22"/>
      <c r="AFF46" s="22"/>
      <c r="AFG46" s="22"/>
      <c r="AFH46" s="22"/>
      <c r="AFI46" s="22"/>
      <c r="AFJ46" s="22"/>
      <c r="AFK46" s="22"/>
      <c r="AFL46" s="22"/>
      <c r="AFM46" s="22"/>
      <c r="AFN46" s="22"/>
      <c r="AFO46" s="22"/>
      <c r="AFP46" s="22"/>
      <c r="AFQ46" s="22"/>
      <c r="AFR46" s="22"/>
      <c r="AFS46" s="22"/>
      <c r="AFT46" s="22"/>
      <c r="AFU46" s="22"/>
      <c r="AFV46" s="22"/>
      <c r="AFW46" s="22"/>
      <c r="AFX46" s="22"/>
      <c r="AFY46" s="22"/>
      <c r="AFZ46" s="22"/>
      <c r="AGA46" s="22"/>
      <c r="AGB46" s="22"/>
      <c r="AGC46" s="22"/>
      <c r="AGD46" s="22"/>
      <c r="AGE46" s="22"/>
      <c r="AGF46" s="22"/>
      <c r="AGG46" s="22"/>
      <c r="AGH46" s="22"/>
      <c r="AGI46" s="22"/>
      <c r="AGJ46" s="22"/>
      <c r="AGK46" s="22"/>
      <c r="AGL46" s="22"/>
      <c r="AGM46" s="22"/>
      <c r="AGN46" s="22"/>
      <c r="AGO46" s="22"/>
      <c r="AGP46" s="22"/>
      <c r="AGQ46" s="22"/>
      <c r="AGR46" s="22"/>
      <c r="AGS46" s="22"/>
      <c r="AGT46" s="22"/>
      <c r="AGU46" s="22"/>
      <c r="AGV46" s="22"/>
      <c r="AGW46" s="22"/>
      <c r="AGX46" s="22"/>
      <c r="AGY46" s="22"/>
      <c r="AGZ46" s="22"/>
      <c r="AHA46" s="22"/>
      <c r="AHB46" s="22"/>
      <c r="AHC46" s="22"/>
      <c r="AHD46" s="22"/>
      <c r="AHE46" s="22"/>
      <c r="AHF46" s="22"/>
      <c r="AHG46" s="22"/>
      <c r="AHH46" s="22"/>
      <c r="AHI46" s="22"/>
      <c r="AHJ46" s="22"/>
      <c r="AHK46" s="22"/>
      <c r="AHL46" s="22"/>
      <c r="AHM46" s="22"/>
      <c r="AHN46" s="22"/>
      <c r="AHO46" s="22"/>
      <c r="AHP46" s="22"/>
      <c r="AHQ46" s="22"/>
      <c r="AHR46" s="22"/>
      <c r="AHS46" s="22"/>
      <c r="AHT46" s="22"/>
      <c r="AHU46" s="22"/>
      <c r="AHV46" s="22"/>
      <c r="AHW46" s="22"/>
      <c r="AHX46" s="22"/>
      <c r="AHY46" s="22"/>
      <c r="AHZ46" s="22"/>
      <c r="AIA46" s="22"/>
      <c r="AIB46" s="22"/>
      <c r="AIC46" s="22"/>
      <c r="AID46" s="22"/>
      <c r="AIE46" s="22"/>
      <c r="AIF46" s="22"/>
      <c r="AIG46" s="22"/>
      <c r="AIH46" s="22"/>
      <c r="AII46" s="22"/>
      <c r="AIJ46" s="22"/>
      <c r="AIK46" s="22"/>
      <c r="AIL46" s="22"/>
      <c r="AIM46" s="22"/>
      <c r="AIN46" s="22"/>
      <c r="AIO46" s="22"/>
      <c r="AIP46" s="22"/>
      <c r="AIQ46" s="22"/>
      <c r="AIR46" s="22"/>
      <c r="AIS46" s="22"/>
      <c r="AIT46" s="22"/>
      <c r="AIU46" s="22"/>
      <c r="AIV46" s="22"/>
      <c r="AIW46" s="22"/>
      <c r="AIX46" s="22"/>
      <c r="AIY46" s="22"/>
      <c r="AIZ46" s="22"/>
      <c r="AJA46" s="22"/>
      <c r="AJB46" s="22"/>
      <c r="AJC46" s="22"/>
      <c r="AJD46" s="22"/>
      <c r="AJE46" s="22"/>
      <c r="AJF46" s="22"/>
      <c r="AJG46" s="22"/>
      <c r="AJH46" s="22"/>
      <c r="AJI46" s="22"/>
      <c r="AJJ46" s="22"/>
      <c r="AJK46" s="22"/>
      <c r="AJL46" s="22"/>
      <c r="AJM46" s="22"/>
      <c r="AJN46" s="22"/>
      <c r="AJO46" s="22"/>
      <c r="AJP46" s="22"/>
      <c r="AJQ46" s="22"/>
      <c r="AJR46" s="22"/>
      <c r="AJS46" s="22"/>
      <c r="AJT46" s="22"/>
      <c r="AJU46" s="22"/>
      <c r="AJV46" s="22"/>
      <c r="AJW46" s="22"/>
      <c r="AJX46" s="22"/>
      <c r="AJY46" s="22"/>
      <c r="AJZ46" s="22"/>
      <c r="AKA46" s="22"/>
      <c r="AKB46" s="22"/>
      <c r="AKC46" s="22"/>
      <c r="AKD46" s="22"/>
      <c r="AKE46" s="22"/>
      <c r="AKF46" s="22"/>
      <c r="AKG46" s="22"/>
      <c r="AKH46" s="22"/>
      <c r="AKI46" s="22"/>
      <c r="AKJ46" s="22"/>
      <c r="AKK46" s="22"/>
      <c r="AKL46" s="22"/>
      <c r="AKM46" s="22"/>
      <c r="AKN46" s="22"/>
      <c r="AKO46" s="22"/>
      <c r="AKP46" s="22"/>
      <c r="AKQ46" s="22"/>
      <c r="AKR46" s="22"/>
      <c r="AKS46" s="22"/>
      <c r="AKT46" s="22"/>
      <c r="AKU46" s="22"/>
      <c r="AKV46" s="22"/>
      <c r="AKW46" s="22"/>
      <c r="AKX46" s="22"/>
      <c r="AKY46" s="22"/>
      <c r="AKZ46" s="22"/>
      <c r="ALA46" s="22"/>
      <c r="ALB46" s="22"/>
      <c r="ALC46" s="22"/>
      <c r="ALD46" s="22"/>
      <c r="ALE46" s="22"/>
      <c r="ALF46" s="22"/>
      <c r="ALG46" s="22"/>
      <c r="ALH46" s="22"/>
      <c r="ALI46" s="22"/>
      <c r="ALJ46" s="22"/>
      <c r="ALK46" s="22"/>
      <c r="ALL46" s="22"/>
      <c r="ALM46" s="22"/>
      <c r="ALN46" s="22"/>
      <c r="ALO46" s="22"/>
      <c r="ALP46" s="22"/>
      <c r="ALQ46" s="22"/>
      <c r="ALR46" s="22"/>
      <c r="ALS46" s="22"/>
      <c r="ALT46" s="22"/>
      <c r="ALU46" s="22"/>
      <c r="ALV46" s="22"/>
      <c r="ALW46" s="22"/>
      <c r="ALX46" s="22"/>
      <c r="ALY46" s="22"/>
      <c r="ALZ46" s="22"/>
      <c r="AMA46" s="22"/>
      <c r="AMB46" s="22"/>
      <c r="AMC46" s="22"/>
      <c r="AMD46" s="22"/>
      <c r="AME46" s="22"/>
      <c r="AMF46" s="22"/>
      <c r="AMG46" s="22"/>
      <c r="AMH46" s="22"/>
      <c r="AMI46" s="22"/>
      <c r="AMJ46" s="22"/>
      <c r="AMK46" s="22"/>
      <c r="AML46" s="22"/>
      <c r="AMM46" s="22"/>
      <c r="AMN46" s="22"/>
      <c r="AMO46" s="22"/>
      <c r="AMP46" s="22"/>
      <c r="AMQ46" s="22"/>
      <c r="AMR46" s="22"/>
      <c r="AMS46" s="22"/>
      <c r="AMT46" s="22"/>
      <c r="AMU46" s="22"/>
      <c r="AMV46" s="22"/>
      <c r="AMW46" s="22"/>
      <c r="AMX46" s="22"/>
      <c r="AMY46" s="22"/>
      <c r="AMZ46" s="22"/>
      <c r="ANA46" s="22"/>
      <c r="ANB46" s="22"/>
      <c r="ANC46" s="22"/>
      <c r="AND46" s="22"/>
      <c r="ANE46" s="22"/>
      <c r="ANF46" s="22"/>
      <c r="ANG46" s="22"/>
      <c r="ANH46" s="22"/>
      <c r="ANI46" s="22"/>
      <c r="ANJ46" s="22"/>
      <c r="ANK46" s="22"/>
      <c r="ANL46" s="22"/>
      <c r="ANM46" s="22"/>
      <c r="ANN46" s="22"/>
      <c r="ANO46" s="22"/>
      <c r="ANP46" s="22"/>
      <c r="ANQ46" s="22"/>
      <c r="ANR46" s="22"/>
      <c r="ANS46" s="22"/>
      <c r="ANT46" s="22"/>
      <c r="ANU46" s="22"/>
      <c r="ANV46" s="22"/>
      <c r="ANW46" s="22"/>
      <c r="ANX46" s="22"/>
      <c r="ANY46" s="22"/>
      <c r="ANZ46" s="22"/>
      <c r="AOA46" s="22"/>
      <c r="AOB46" s="22"/>
      <c r="AOC46" s="22"/>
      <c r="AOD46" s="22"/>
      <c r="AOE46" s="22"/>
      <c r="AOF46" s="22"/>
      <c r="AOG46" s="22"/>
      <c r="AOH46" s="22"/>
      <c r="AOI46" s="22"/>
      <c r="AOJ46" s="22"/>
      <c r="AOK46" s="22"/>
      <c r="AOL46" s="22"/>
      <c r="AOM46" s="22"/>
      <c r="AON46" s="22"/>
      <c r="AOO46" s="22"/>
      <c r="AOP46" s="22"/>
      <c r="AOQ46" s="22"/>
      <c r="AOR46" s="22"/>
      <c r="AOS46" s="22"/>
      <c r="AOT46" s="22"/>
      <c r="AOU46" s="22"/>
      <c r="AOV46" s="22"/>
      <c r="AOW46" s="22"/>
      <c r="AOX46" s="22"/>
      <c r="AOY46" s="22"/>
      <c r="AOZ46" s="22"/>
      <c r="APA46" s="22"/>
      <c r="APB46" s="22"/>
      <c r="APC46" s="22"/>
      <c r="APD46" s="22"/>
      <c r="APE46" s="22"/>
      <c r="APF46" s="22"/>
      <c r="APG46" s="22"/>
      <c r="APH46" s="22"/>
      <c r="API46" s="22"/>
      <c r="APJ46" s="22"/>
      <c r="APK46" s="22"/>
      <c r="APL46" s="22"/>
      <c r="APM46" s="22"/>
      <c r="APN46" s="22"/>
      <c r="APO46" s="22"/>
      <c r="APP46" s="22"/>
      <c r="APQ46" s="22"/>
      <c r="APR46" s="22"/>
      <c r="APS46" s="22"/>
      <c r="APT46" s="22"/>
      <c r="APU46" s="22"/>
      <c r="APV46" s="22"/>
      <c r="APW46" s="22"/>
      <c r="APX46" s="22"/>
      <c r="APY46" s="22"/>
      <c r="APZ46" s="22"/>
      <c r="AQA46" s="22"/>
      <c r="AQB46" s="22"/>
      <c r="AQC46" s="22"/>
      <c r="AQD46" s="22"/>
      <c r="AQE46" s="22"/>
      <c r="AQF46" s="22"/>
      <c r="AQG46" s="22"/>
      <c r="AQH46" s="22"/>
      <c r="AQI46" s="22"/>
      <c r="AQJ46" s="22"/>
      <c r="AQK46" s="22"/>
      <c r="AQL46" s="22"/>
      <c r="AQM46" s="22"/>
      <c r="AQN46" s="22"/>
      <c r="AQO46" s="22"/>
      <c r="AQP46" s="22"/>
      <c r="AQQ46" s="22"/>
      <c r="AQR46" s="22"/>
      <c r="AQS46" s="22"/>
      <c r="AQT46" s="22"/>
      <c r="AQU46" s="22"/>
      <c r="AQV46" s="22"/>
      <c r="AQW46" s="22"/>
      <c r="AQX46" s="22"/>
      <c r="AQY46" s="22"/>
      <c r="AQZ46" s="22"/>
      <c r="ARA46" s="22"/>
      <c r="ARB46" s="22"/>
      <c r="ARC46" s="22"/>
      <c r="ARD46" s="22"/>
      <c r="ARE46" s="22"/>
      <c r="ARF46" s="22"/>
      <c r="ARG46" s="22"/>
      <c r="ARH46" s="22"/>
      <c r="ARI46" s="22"/>
      <c r="ARJ46" s="22"/>
      <c r="ARK46" s="22"/>
      <c r="ARL46" s="22"/>
      <c r="ARM46" s="22"/>
      <c r="ARN46" s="22"/>
      <c r="ARO46" s="22"/>
      <c r="ARP46" s="22"/>
      <c r="ARQ46" s="22"/>
      <c r="ARR46" s="22"/>
      <c r="ARS46" s="22"/>
      <c r="ART46" s="22"/>
      <c r="ARU46" s="22"/>
      <c r="ARV46" s="22"/>
      <c r="ARW46" s="22"/>
      <c r="ARX46" s="22"/>
      <c r="ARY46" s="22"/>
      <c r="ARZ46" s="22"/>
      <c r="ASA46" s="22"/>
      <c r="ASB46" s="22"/>
      <c r="ASC46" s="22"/>
      <c r="ASD46" s="22"/>
      <c r="ASE46" s="22"/>
      <c r="ASF46" s="22"/>
      <c r="ASG46" s="22"/>
      <c r="ASH46" s="22"/>
      <c r="ASI46" s="22"/>
      <c r="ASJ46" s="22"/>
      <c r="ASK46" s="22"/>
      <c r="ASL46" s="22"/>
      <c r="ASM46" s="22"/>
      <c r="ASN46" s="22"/>
      <c r="ASO46" s="22"/>
      <c r="ASP46" s="22"/>
      <c r="ASQ46" s="22"/>
      <c r="ASR46" s="22"/>
      <c r="ASS46" s="22"/>
      <c r="AST46" s="22"/>
      <c r="ASU46" s="22"/>
      <c r="ASV46" s="22"/>
      <c r="ASW46" s="22"/>
      <c r="ASX46" s="22"/>
      <c r="ASY46" s="22"/>
      <c r="ASZ46" s="22"/>
      <c r="ATA46" s="22"/>
      <c r="ATB46" s="22"/>
      <c r="ATC46" s="22"/>
      <c r="ATD46" s="22"/>
      <c r="ATE46" s="22"/>
      <c r="ATF46" s="22"/>
      <c r="ATG46" s="22"/>
      <c r="ATH46" s="22"/>
      <c r="ATI46" s="22"/>
      <c r="ATJ46" s="22"/>
      <c r="ATK46" s="22"/>
      <c r="ATL46" s="22"/>
      <c r="ATM46" s="22"/>
      <c r="ATN46" s="22"/>
      <c r="ATO46" s="22"/>
      <c r="ATP46" s="22"/>
      <c r="ATQ46" s="22"/>
      <c r="ATR46" s="22"/>
      <c r="ATS46" s="22"/>
      <c r="ATT46" s="22"/>
      <c r="ATU46" s="22"/>
      <c r="ATV46" s="22"/>
      <c r="ATW46" s="22"/>
      <c r="ATX46" s="22"/>
      <c r="ATY46" s="22"/>
      <c r="ATZ46" s="22"/>
      <c r="AUA46" s="22"/>
      <c r="AUB46" s="22"/>
      <c r="AUC46" s="22"/>
      <c r="AUD46" s="22"/>
      <c r="AUE46" s="22"/>
      <c r="AUF46" s="22"/>
      <c r="AUG46" s="22"/>
      <c r="AUH46" s="22"/>
      <c r="AUI46" s="22"/>
      <c r="AUJ46" s="22"/>
      <c r="AUK46" s="22"/>
      <c r="AUL46" s="22"/>
      <c r="AUM46" s="22"/>
      <c r="AUN46" s="22"/>
      <c r="AUO46" s="22"/>
      <c r="AUP46" s="22"/>
      <c r="AUQ46" s="22"/>
      <c r="AUR46" s="22"/>
      <c r="AUS46" s="22"/>
      <c r="AUT46" s="22"/>
      <c r="AUU46" s="22"/>
      <c r="AUV46" s="22"/>
      <c r="AUW46" s="22"/>
      <c r="AUX46" s="22"/>
      <c r="AUY46" s="22"/>
      <c r="AUZ46" s="22"/>
      <c r="AVA46" s="22"/>
      <c r="AVB46" s="22"/>
      <c r="AVC46" s="22"/>
      <c r="AVD46" s="22"/>
      <c r="AVE46" s="22"/>
      <c r="AVF46" s="22"/>
      <c r="AVG46" s="22"/>
      <c r="AVH46" s="22"/>
      <c r="AVI46" s="22"/>
      <c r="AVJ46" s="22"/>
      <c r="AVK46" s="22"/>
      <c r="AVL46" s="22"/>
      <c r="AVM46" s="22"/>
      <c r="AVN46" s="22"/>
      <c r="AVO46" s="22"/>
      <c r="AVP46" s="22"/>
      <c r="AVQ46" s="22"/>
      <c r="AVR46" s="22"/>
      <c r="AVS46" s="22"/>
      <c r="AVT46" s="22"/>
      <c r="AVU46" s="22"/>
      <c r="AVV46" s="22"/>
      <c r="AVW46" s="22"/>
      <c r="AVX46" s="22"/>
      <c r="AVY46" s="22"/>
      <c r="AVZ46" s="22"/>
      <c r="AWA46" s="22"/>
      <c r="AWB46" s="22"/>
      <c r="AWC46" s="22"/>
      <c r="AWD46" s="22"/>
      <c r="AWE46" s="22"/>
      <c r="AWF46" s="22"/>
      <c r="AWG46" s="22"/>
      <c r="AWH46" s="22"/>
      <c r="AWI46" s="22"/>
      <c r="AWJ46" s="22"/>
      <c r="AWK46" s="22"/>
      <c r="AWL46" s="22"/>
      <c r="AWM46" s="22"/>
      <c r="AWN46" s="22"/>
      <c r="AWO46" s="22"/>
      <c r="AWP46" s="22"/>
      <c r="AWQ46" s="22"/>
      <c r="AWR46" s="22"/>
      <c r="AWS46" s="22"/>
      <c r="AWT46" s="22"/>
      <c r="AWU46" s="22"/>
      <c r="AWV46" s="22"/>
      <c r="AWW46" s="22"/>
      <c r="AWX46" s="22"/>
      <c r="AWY46" s="22"/>
      <c r="AWZ46" s="22"/>
      <c r="AXA46" s="22"/>
      <c r="AXB46" s="22"/>
      <c r="AXC46" s="22"/>
      <c r="AXD46" s="22"/>
      <c r="AXE46" s="22"/>
      <c r="AXF46" s="22"/>
      <c r="AXG46" s="22"/>
      <c r="AXH46" s="22"/>
      <c r="AXI46" s="22"/>
      <c r="AXJ46" s="22"/>
      <c r="AXK46" s="22"/>
      <c r="AXL46" s="22"/>
      <c r="AXM46" s="22"/>
      <c r="AXN46" s="22"/>
      <c r="AXO46" s="22"/>
      <c r="AXP46" s="22"/>
      <c r="AXQ46" s="22"/>
      <c r="AXR46" s="22"/>
      <c r="AXS46" s="22"/>
      <c r="AXT46" s="22"/>
      <c r="AXU46" s="22"/>
      <c r="AXV46" s="22"/>
      <c r="AXW46" s="22"/>
      <c r="AXX46" s="22"/>
      <c r="AXY46" s="22"/>
      <c r="AXZ46" s="22"/>
      <c r="AYA46" s="22"/>
      <c r="AYB46" s="22"/>
      <c r="AYC46" s="22"/>
      <c r="AYD46" s="22"/>
      <c r="AYE46" s="22"/>
      <c r="AYF46" s="22"/>
      <c r="AYG46" s="22"/>
      <c r="AYH46" s="22"/>
      <c r="AYI46" s="22"/>
      <c r="AYJ46" s="22"/>
      <c r="AYK46" s="22"/>
      <c r="AYL46" s="22"/>
      <c r="AYM46" s="22"/>
      <c r="AYN46" s="22"/>
      <c r="AYO46" s="22"/>
      <c r="AYP46" s="22"/>
      <c r="AYQ46" s="22"/>
      <c r="AYR46" s="22"/>
      <c r="AYS46" s="22"/>
      <c r="AYT46" s="22"/>
      <c r="AYU46" s="22"/>
      <c r="AYV46" s="22"/>
      <c r="AYW46" s="22"/>
      <c r="AYX46" s="22"/>
      <c r="AYY46" s="22"/>
      <c r="AYZ46" s="22"/>
      <c r="AZA46" s="22"/>
      <c r="AZB46" s="22"/>
      <c r="AZC46" s="22"/>
      <c r="AZD46" s="22"/>
      <c r="AZE46" s="22"/>
      <c r="AZF46" s="22"/>
      <c r="AZG46" s="22"/>
      <c r="AZH46" s="22"/>
      <c r="AZI46" s="22"/>
      <c r="AZJ46" s="22"/>
      <c r="AZK46" s="22"/>
      <c r="AZL46" s="22"/>
      <c r="AZM46" s="22"/>
      <c r="AZN46" s="22"/>
      <c r="AZO46" s="22"/>
      <c r="AZP46" s="22"/>
      <c r="AZQ46" s="22"/>
      <c r="AZR46" s="22"/>
      <c r="AZS46" s="22"/>
      <c r="AZT46" s="22"/>
      <c r="AZU46" s="22"/>
      <c r="AZV46" s="22"/>
      <c r="AZW46" s="22"/>
      <c r="AZX46" s="22"/>
      <c r="AZY46" s="22"/>
      <c r="AZZ46" s="22"/>
      <c r="BAA46" s="22"/>
      <c r="BAB46" s="22"/>
      <c r="BAC46" s="22"/>
      <c r="BAD46" s="22"/>
      <c r="BAE46" s="22"/>
      <c r="BAF46" s="22"/>
      <c r="BAG46" s="22"/>
      <c r="BAH46" s="22"/>
      <c r="BAI46" s="22"/>
      <c r="BAJ46" s="22"/>
      <c r="BAK46" s="22"/>
      <c r="BAL46" s="22"/>
      <c r="BAM46" s="22"/>
      <c r="BAN46" s="22"/>
      <c r="BAO46" s="22"/>
      <c r="BAP46" s="22"/>
      <c r="BAQ46" s="22"/>
      <c r="BAR46" s="22"/>
      <c r="BAS46" s="22"/>
      <c r="BAT46" s="22"/>
      <c r="BAU46" s="22"/>
      <c r="BAV46" s="22"/>
      <c r="BAW46" s="22"/>
      <c r="BAX46" s="22"/>
      <c r="BAY46" s="22"/>
      <c r="BAZ46" s="22"/>
      <c r="BBA46" s="22"/>
      <c r="BBB46" s="22"/>
      <c r="BBC46" s="22"/>
      <c r="BBD46" s="22"/>
      <c r="BBE46" s="22"/>
      <c r="BBF46" s="22"/>
      <c r="BBG46" s="22"/>
      <c r="BBH46" s="22"/>
      <c r="BBI46" s="22"/>
      <c r="BBJ46" s="22"/>
      <c r="BBK46" s="22"/>
      <c r="BBL46" s="22"/>
      <c r="BBM46" s="22"/>
      <c r="BBN46" s="22"/>
      <c r="BBO46" s="22"/>
      <c r="BBP46" s="22"/>
      <c r="BBQ46" s="22"/>
      <c r="BBR46" s="22"/>
      <c r="BBS46" s="22"/>
      <c r="BBT46" s="22"/>
      <c r="BBU46" s="22"/>
      <c r="BBV46" s="22"/>
      <c r="BBW46" s="22"/>
      <c r="BBX46" s="22"/>
      <c r="BBY46" s="22"/>
      <c r="BBZ46" s="22"/>
      <c r="BCA46" s="22"/>
      <c r="BCB46" s="22"/>
      <c r="BCC46" s="22"/>
      <c r="BCD46" s="22"/>
      <c r="BCE46" s="22"/>
      <c r="BCF46" s="22"/>
      <c r="BCG46" s="22"/>
      <c r="BCH46" s="22"/>
      <c r="BCI46" s="22"/>
      <c r="BCJ46" s="22"/>
      <c r="BCK46" s="22"/>
      <c r="BCL46" s="22"/>
      <c r="BCM46" s="22"/>
      <c r="BCN46" s="22"/>
      <c r="BCO46" s="22"/>
      <c r="BCP46" s="22"/>
      <c r="BCQ46" s="22"/>
      <c r="BCR46" s="22"/>
      <c r="BCS46" s="22"/>
      <c r="BCT46" s="22"/>
      <c r="BCU46" s="22"/>
      <c r="BCV46" s="22"/>
      <c r="BCW46" s="22"/>
      <c r="BCX46" s="22"/>
      <c r="BCY46" s="22"/>
      <c r="BCZ46" s="22"/>
      <c r="BDA46" s="22"/>
      <c r="BDB46" s="22"/>
      <c r="BDC46" s="22"/>
      <c r="BDD46" s="22"/>
      <c r="BDE46" s="22"/>
      <c r="BDF46" s="22"/>
      <c r="BDG46" s="22"/>
      <c r="BDH46" s="22"/>
      <c r="BDI46" s="22"/>
      <c r="BDJ46" s="22"/>
      <c r="BDK46" s="22"/>
      <c r="BDL46" s="22"/>
      <c r="BDM46" s="22"/>
      <c r="BDN46" s="22"/>
      <c r="BDO46" s="22"/>
      <c r="BDP46" s="22"/>
      <c r="BDQ46" s="22"/>
      <c r="BDR46" s="22"/>
      <c r="BDS46" s="22"/>
      <c r="BDT46" s="22"/>
      <c r="BDU46" s="22"/>
      <c r="BDV46" s="22"/>
      <c r="BDW46" s="22"/>
      <c r="BDX46" s="22"/>
      <c r="BDY46" s="22"/>
      <c r="BDZ46" s="22"/>
      <c r="BEA46" s="22"/>
      <c r="BEB46" s="22"/>
      <c r="BEC46" s="22"/>
      <c r="BED46" s="22"/>
      <c r="BEE46" s="22"/>
      <c r="BEF46" s="22"/>
      <c r="BEG46" s="22"/>
      <c r="BEH46" s="22"/>
      <c r="BEI46" s="22"/>
      <c r="BEJ46" s="22"/>
      <c r="BEK46" s="22"/>
      <c r="BEL46" s="22"/>
      <c r="BEM46" s="22"/>
      <c r="BEN46" s="22"/>
      <c r="BEO46" s="22"/>
      <c r="BEP46" s="22"/>
      <c r="BEQ46" s="22"/>
      <c r="BER46" s="22"/>
      <c r="BES46" s="22"/>
      <c r="BET46" s="22"/>
      <c r="BEU46" s="22"/>
      <c r="BEV46" s="22"/>
      <c r="BEW46" s="22"/>
      <c r="BEX46" s="22"/>
      <c r="BEY46" s="22"/>
      <c r="BEZ46" s="22"/>
      <c r="BFA46" s="22"/>
      <c r="BFB46" s="22"/>
      <c r="BFC46" s="22"/>
      <c r="BFD46" s="22"/>
      <c r="BFE46" s="22"/>
      <c r="BFF46" s="22"/>
      <c r="BFG46" s="22"/>
      <c r="BFH46" s="22"/>
      <c r="BFI46" s="22"/>
      <c r="BFJ46" s="22"/>
      <c r="BFK46" s="22"/>
      <c r="BFL46" s="22"/>
      <c r="BFM46" s="22"/>
      <c r="BFN46" s="22"/>
      <c r="BFO46" s="22"/>
      <c r="BFP46" s="22"/>
      <c r="BFQ46" s="22"/>
      <c r="BFR46" s="22"/>
      <c r="BFS46" s="22"/>
      <c r="BFT46" s="22"/>
      <c r="BFU46" s="22"/>
      <c r="BFV46" s="22"/>
      <c r="BFW46" s="22"/>
      <c r="BFX46" s="22"/>
      <c r="BFY46" s="22"/>
      <c r="BFZ46" s="22"/>
      <c r="BGA46" s="22"/>
      <c r="BGB46" s="22"/>
      <c r="BGC46" s="22"/>
      <c r="BGD46" s="22"/>
      <c r="BGE46" s="22"/>
      <c r="BGF46" s="22"/>
      <c r="BGG46" s="22"/>
      <c r="BGH46" s="22"/>
      <c r="BGI46" s="22"/>
      <c r="BGJ46" s="22"/>
      <c r="BGK46" s="22"/>
      <c r="BGL46" s="22"/>
      <c r="BGM46" s="22"/>
      <c r="BGN46" s="22"/>
      <c r="BGO46" s="22"/>
      <c r="BGP46" s="22"/>
      <c r="BGQ46" s="22"/>
      <c r="BGR46" s="22"/>
      <c r="BGS46" s="22"/>
      <c r="BGT46" s="22"/>
      <c r="BGU46" s="22"/>
      <c r="BGV46" s="22"/>
      <c r="BGW46" s="22"/>
      <c r="BGX46" s="22"/>
      <c r="BGY46" s="22"/>
      <c r="BGZ46" s="22"/>
      <c r="BHA46" s="22"/>
      <c r="BHB46" s="22"/>
      <c r="BHC46" s="22"/>
      <c r="BHD46" s="22"/>
      <c r="BHE46" s="22"/>
      <c r="BHF46" s="22"/>
      <c r="BHG46" s="22"/>
      <c r="BHH46" s="22"/>
      <c r="BHI46" s="22"/>
      <c r="BHJ46" s="22"/>
      <c r="BHK46" s="22"/>
      <c r="BHL46" s="22"/>
      <c r="BHM46" s="22"/>
      <c r="BHN46" s="22"/>
      <c r="BHO46" s="22"/>
      <c r="BHP46" s="22"/>
      <c r="BHQ46" s="22"/>
      <c r="BHR46" s="22"/>
      <c r="BHS46" s="22"/>
      <c r="BHT46" s="22"/>
      <c r="BHU46" s="22"/>
      <c r="BHV46" s="22"/>
      <c r="BHW46" s="22"/>
      <c r="BHX46" s="22"/>
      <c r="BHY46" s="22"/>
      <c r="BHZ46" s="22"/>
      <c r="BIA46" s="22"/>
      <c r="BIB46" s="22"/>
      <c r="BIC46" s="22"/>
      <c r="BID46" s="22"/>
      <c r="BIE46" s="22"/>
      <c r="BIF46" s="22"/>
      <c r="BIG46" s="22"/>
      <c r="BIH46" s="22"/>
      <c r="BII46" s="22"/>
      <c r="BIJ46" s="22"/>
      <c r="BIK46" s="22"/>
      <c r="BIL46" s="22"/>
      <c r="BIM46" s="22"/>
      <c r="BIN46" s="22"/>
      <c r="BIO46" s="22"/>
      <c r="BIP46" s="22"/>
      <c r="BIQ46" s="22"/>
      <c r="BIR46" s="22"/>
      <c r="BIS46" s="22"/>
      <c r="BIT46" s="22"/>
      <c r="BIU46" s="22"/>
      <c r="BIV46" s="22"/>
      <c r="BIW46" s="22"/>
      <c r="BIX46" s="22"/>
      <c r="BIY46" s="22"/>
      <c r="BIZ46" s="22"/>
      <c r="BJA46" s="22"/>
      <c r="BJB46" s="22"/>
      <c r="BJC46" s="22"/>
      <c r="BJD46" s="22"/>
      <c r="BJE46" s="22"/>
      <c r="BJF46" s="22"/>
      <c r="BJG46" s="22"/>
      <c r="BJH46" s="22"/>
      <c r="BJI46" s="22"/>
      <c r="BJJ46" s="22"/>
      <c r="BJK46" s="22"/>
      <c r="BJL46" s="22"/>
      <c r="BJM46" s="22"/>
      <c r="BJN46" s="22"/>
      <c r="BJO46" s="22"/>
      <c r="BJP46" s="22"/>
      <c r="BJQ46" s="22"/>
      <c r="BJR46" s="22"/>
      <c r="BJS46" s="22"/>
      <c r="BJT46" s="22"/>
      <c r="BJU46" s="22"/>
      <c r="BJV46" s="22"/>
      <c r="BJW46" s="22"/>
      <c r="BJX46" s="22"/>
      <c r="BJY46" s="22"/>
      <c r="BJZ46" s="22"/>
      <c r="BKA46" s="22"/>
      <c r="BKB46" s="22"/>
      <c r="BKC46" s="22"/>
      <c r="BKD46" s="22"/>
      <c r="BKE46" s="22"/>
      <c r="BKF46" s="22"/>
      <c r="BKG46" s="22"/>
      <c r="BKH46" s="22"/>
      <c r="BKI46" s="22"/>
      <c r="BKJ46" s="22"/>
      <c r="BKK46" s="22"/>
      <c r="BKL46" s="22"/>
      <c r="BKM46" s="22"/>
      <c r="BKN46" s="22"/>
      <c r="BKO46" s="22"/>
      <c r="BKP46" s="22"/>
      <c r="BKQ46" s="22"/>
      <c r="BKR46" s="22"/>
      <c r="BKS46" s="22"/>
      <c r="BKT46" s="22"/>
      <c r="BKU46" s="22"/>
      <c r="BKV46" s="22"/>
      <c r="BKW46" s="22"/>
      <c r="BKX46" s="22"/>
      <c r="BKY46" s="22"/>
      <c r="BKZ46" s="22"/>
      <c r="BLA46" s="22"/>
      <c r="BLB46" s="22"/>
      <c r="BLC46" s="22"/>
      <c r="BLD46" s="22"/>
      <c r="BLE46" s="22"/>
      <c r="BLF46" s="22"/>
      <c r="BLG46" s="22"/>
      <c r="BLH46" s="22"/>
      <c r="BLI46" s="22"/>
      <c r="BLJ46" s="22"/>
      <c r="BLK46" s="22"/>
      <c r="BLL46" s="22"/>
      <c r="BLM46" s="22"/>
      <c r="BLN46" s="22"/>
      <c r="BLO46" s="22"/>
      <c r="BLP46" s="22"/>
      <c r="BLQ46" s="22"/>
      <c r="BLR46" s="22"/>
      <c r="BLS46" s="22"/>
      <c r="BLT46" s="22"/>
      <c r="BLU46" s="22"/>
      <c r="BLV46" s="22"/>
      <c r="BLW46" s="22"/>
      <c r="BLX46" s="22"/>
      <c r="BLY46" s="22"/>
      <c r="BLZ46" s="22"/>
      <c r="BMA46" s="22"/>
      <c r="BMB46" s="22"/>
      <c r="BMC46" s="22"/>
      <c r="BMD46" s="22"/>
      <c r="BME46" s="22"/>
      <c r="BMF46" s="22"/>
      <c r="BMG46" s="22"/>
      <c r="BMH46" s="22"/>
      <c r="BMI46" s="22"/>
      <c r="BMJ46" s="22"/>
      <c r="BMK46" s="22"/>
      <c r="BML46" s="22"/>
      <c r="BMM46" s="22"/>
      <c r="BMN46" s="22"/>
      <c r="BMO46" s="22"/>
      <c r="BMP46" s="22"/>
      <c r="BMQ46" s="22"/>
      <c r="BMR46" s="22"/>
      <c r="BMS46" s="22"/>
      <c r="BMT46" s="22"/>
      <c r="BMU46" s="22"/>
      <c r="BMV46" s="22"/>
      <c r="BMW46" s="22"/>
      <c r="BMX46" s="22"/>
      <c r="BMY46" s="22"/>
      <c r="BMZ46" s="22"/>
      <c r="BNA46" s="22"/>
      <c r="BNB46" s="22"/>
      <c r="BNC46" s="22"/>
      <c r="BND46" s="22"/>
      <c r="BNE46" s="22"/>
      <c r="BNF46" s="22"/>
      <c r="BNG46" s="22"/>
      <c r="BNH46" s="22"/>
      <c r="BNI46" s="22"/>
      <c r="BNJ46" s="22"/>
      <c r="BNK46" s="22"/>
      <c r="BNL46" s="22"/>
      <c r="BNM46" s="22"/>
      <c r="BNN46" s="22"/>
      <c r="BNO46" s="22"/>
      <c r="BNP46" s="22"/>
      <c r="BNQ46" s="22"/>
      <c r="BNR46" s="22"/>
      <c r="BNS46" s="22"/>
      <c r="BNT46" s="22"/>
      <c r="BNU46" s="22"/>
      <c r="BNV46" s="22"/>
      <c r="BNW46" s="22"/>
      <c r="BNX46" s="22"/>
      <c r="BNY46" s="22"/>
      <c r="BNZ46" s="22"/>
      <c r="BOA46" s="22"/>
      <c r="BOB46" s="22"/>
      <c r="BOC46" s="22"/>
      <c r="BOD46" s="22"/>
      <c r="BOE46" s="22"/>
      <c r="BOF46" s="22"/>
      <c r="BOG46" s="22"/>
      <c r="BOH46" s="22"/>
      <c r="BOI46" s="22"/>
      <c r="BOJ46" s="22"/>
      <c r="BOK46" s="22"/>
      <c r="BOL46" s="22"/>
      <c r="BOM46" s="22"/>
      <c r="BON46" s="22"/>
      <c r="BOO46" s="22"/>
      <c r="BOP46" s="22"/>
      <c r="BOQ46" s="22"/>
      <c r="BOR46" s="22"/>
      <c r="BOS46" s="22"/>
      <c r="BOT46" s="22"/>
      <c r="BOU46" s="22"/>
      <c r="BOV46" s="22"/>
      <c r="BOW46" s="22"/>
      <c r="BOX46" s="22"/>
      <c r="BOY46" s="22"/>
      <c r="BOZ46" s="22"/>
      <c r="BPA46" s="22"/>
      <c r="BPB46" s="22"/>
      <c r="BPC46" s="22"/>
      <c r="BPD46" s="22"/>
      <c r="BPE46" s="22"/>
      <c r="BPF46" s="22"/>
      <c r="BPG46" s="22"/>
      <c r="BPH46" s="22"/>
      <c r="BPI46" s="22"/>
      <c r="BPJ46" s="22"/>
      <c r="BPK46" s="22"/>
      <c r="BPL46" s="22"/>
      <c r="BPM46" s="22"/>
      <c r="BPN46" s="22"/>
      <c r="BPO46" s="22"/>
      <c r="BPP46" s="22"/>
      <c r="BPQ46" s="22"/>
      <c r="BPR46" s="22"/>
      <c r="BPS46" s="22"/>
      <c r="BPT46" s="22"/>
      <c r="BPU46" s="22"/>
      <c r="BPV46" s="22"/>
      <c r="BPW46" s="22"/>
      <c r="BPX46" s="22"/>
      <c r="BPY46" s="22"/>
      <c r="BPZ46" s="22"/>
      <c r="BQA46" s="22"/>
      <c r="BQB46" s="22"/>
      <c r="BQC46" s="22"/>
      <c r="BQD46" s="22"/>
      <c r="BQE46" s="22"/>
      <c r="BQF46" s="22"/>
      <c r="BQG46" s="22"/>
      <c r="BQH46" s="22"/>
      <c r="BQI46" s="22"/>
      <c r="BQJ46" s="22"/>
      <c r="BQK46" s="22"/>
      <c r="BQL46" s="22"/>
      <c r="BQM46" s="22"/>
      <c r="BQN46" s="22"/>
      <c r="BQO46" s="22"/>
      <c r="BQP46" s="22"/>
      <c r="BQQ46" s="22"/>
      <c r="BQR46" s="22"/>
      <c r="BQS46" s="22"/>
      <c r="BQT46" s="22"/>
      <c r="BQU46" s="22"/>
      <c r="BQV46" s="22"/>
      <c r="BQW46" s="22"/>
      <c r="BQX46" s="22"/>
      <c r="BQY46" s="22"/>
      <c r="BQZ46" s="22"/>
      <c r="BRA46" s="22"/>
      <c r="BRB46" s="22"/>
      <c r="BRC46" s="22"/>
      <c r="BRD46" s="22"/>
      <c r="BRE46" s="22"/>
      <c r="BRF46" s="22"/>
      <c r="BRG46" s="22"/>
      <c r="BRH46" s="22"/>
      <c r="BRI46" s="22"/>
      <c r="BRJ46" s="22"/>
      <c r="BRK46" s="22"/>
      <c r="BRL46" s="22"/>
      <c r="BRM46" s="22"/>
      <c r="BRN46" s="22"/>
      <c r="BRO46" s="22"/>
      <c r="BRP46" s="22"/>
      <c r="BRQ46" s="22"/>
      <c r="BRR46" s="22"/>
      <c r="BRS46" s="22"/>
      <c r="BRT46" s="22"/>
      <c r="BRU46" s="22"/>
      <c r="BRV46" s="22"/>
      <c r="BRW46" s="22"/>
      <c r="BRX46" s="22"/>
      <c r="BRY46" s="22"/>
      <c r="BRZ46" s="22"/>
      <c r="BSA46" s="22"/>
      <c r="BSB46" s="22"/>
      <c r="BSC46" s="22"/>
      <c r="BSD46" s="22"/>
      <c r="BSE46" s="22"/>
      <c r="BSF46" s="22"/>
      <c r="BSG46" s="22"/>
      <c r="BSH46" s="22"/>
      <c r="BSI46" s="22"/>
      <c r="BSJ46" s="22"/>
      <c r="BSK46" s="22"/>
      <c r="BSL46" s="22"/>
      <c r="BSM46" s="22"/>
      <c r="BSN46" s="22"/>
      <c r="BSO46" s="22"/>
      <c r="BSP46" s="22"/>
      <c r="BSQ46" s="22"/>
      <c r="BSR46" s="22"/>
      <c r="BSS46" s="22"/>
      <c r="BST46" s="22"/>
      <c r="BSU46" s="22"/>
      <c r="BSV46" s="22"/>
      <c r="BSW46" s="22"/>
      <c r="BSX46" s="22"/>
      <c r="BSY46" s="22"/>
      <c r="BSZ46" s="22"/>
      <c r="BTA46" s="22"/>
      <c r="BTB46" s="22"/>
      <c r="BTC46" s="22"/>
      <c r="BTD46" s="22"/>
      <c r="BTE46" s="22"/>
      <c r="BTF46" s="22"/>
      <c r="BTG46" s="22"/>
      <c r="BTH46" s="22"/>
      <c r="BTI46" s="22"/>
      <c r="BTJ46" s="22"/>
      <c r="BTK46" s="22"/>
      <c r="BTL46" s="22"/>
      <c r="BTM46" s="22"/>
      <c r="BTN46" s="22"/>
      <c r="BTO46" s="22"/>
      <c r="BTP46" s="22"/>
      <c r="BTQ46" s="22"/>
      <c r="BTR46" s="22"/>
      <c r="BTS46" s="22"/>
      <c r="BTT46" s="22"/>
      <c r="BTU46" s="22"/>
      <c r="BTV46" s="22"/>
      <c r="BTW46" s="22"/>
      <c r="BTX46" s="22"/>
      <c r="BTY46" s="22"/>
      <c r="BTZ46" s="22"/>
      <c r="BUA46" s="22"/>
      <c r="BUB46" s="22"/>
      <c r="BUC46" s="22"/>
      <c r="BUD46" s="22"/>
      <c r="BUE46" s="22"/>
      <c r="BUF46" s="22"/>
      <c r="BUG46" s="22"/>
      <c r="BUH46" s="22"/>
      <c r="BUI46" s="22"/>
      <c r="BUJ46" s="22"/>
      <c r="BUK46" s="22"/>
      <c r="BUL46" s="22"/>
      <c r="BUM46" s="22"/>
      <c r="BUN46" s="22"/>
      <c r="BUO46" s="22"/>
      <c r="BUP46" s="22"/>
      <c r="BUQ46" s="22"/>
      <c r="BUR46" s="22"/>
      <c r="BUS46" s="22"/>
      <c r="BUT46" s="22"/>
      <c r="BUU46" s="22"/>
      <c r="BUV46" s="22"/>
      <c r="BUW46" s="22"/>
      <c r="BUX46" s="22"/>
      <c r="BUY46" s="22"/>
      <c r="BUZ46" s="22"/>
      <c r="BVA46" s="22"/>
      <c r="BVB46" s="22"/>
      <c r="BVC46" s="22"/>
      <c r="BVD46" s="22"/>
      <c r="BVE46" s="22"/>
      <c r="BVF46" s="22"/>
      <c r="BVG46" s="22"/>
      <c r="BVH46" s="22"/>
      <c r="BVI46" s="22"/>
      <c r="BVJ46" s="22"/>
      <c r="BVK46" s="22"/>
      <c r="BVL46" s="22"/>
      <c r="BVM46" s="22"/>
      <c r="BVN46" s="22"/>
      <c r="BVO46" s="22"/>
      <c r="BVP46" s="22"/>
      <c r="BVQ46" s="22"/>
      <c r="BVR46" s="22"/>
      <c r="BVS46" s="22"/>
      <c r="BVT46" s="22"/>
      <c r="BVU46" s="22"/>
      <c r="BVV46" s="22"/>
      <c r="BVW46" s="22"/>
      <c r="BVX46" s="22"/>
      <c r="BVY46" s="22"/>
      <c r="BVZ46" s="22"/>
      <c r="BWA46" s="22"/>
      <c r="BWB46" s="22"/>
      <c r="BWC46" s="22"/>
      <c r="BWD46" s="22"/>
      <c r="BWE46" s="22"/>
      <c r="BWF46" s="22"/>
      <c r="BWG46" s="22"/>
      <c r="BWH46" s="22"/>
      <c r="BWI46" s="22"/>
      <c r="BWJ46" s="22"/>
      <c r="BWK46" s="22"/>
      <c r="BWL46" s="22"/>
      <c r="BWM46" s="22"/>
      <c r="BWN46" s="22"/>
      <c r="BWO46" s="22"/>
      <c r="BWP46" s="22"/>
      <c r="BWQ46" s="22"/>
      <c r="BWR46" s="22"/>
      <c r="BWS46" s="22"/>
      <c r="BWT46" s="22"/>
      <c r="BWU46" s="22"/>
      <c r="BWV46" s="22"/>
      <c r="BWW46" s="22"/>
      <c r="BWX46" s="22"/>
      <c r="BWY46" s="22"/>
      <c r="BWZ46" s="22"/>
      <c r="BXA46" s="22"/>
      <c r="BXB46" s="22"/>
      <c r="BXC46" s="22"/>
      <c r="BXD46" s="22"/>
      <c r="BXE46" s="22"/>
      <c r="BXF46" s="22"/>
      <c r="BXG46" s="22"/>
      <c r="BXH46" s="22"/>
      <c r="BXI46" s="22"/>
      <c r="BXJ46" s="22"/>
      <c r="BXK46" s="22"/>
      <c r="BXL46" s="22"/>
      <c r="BXM46" s="22"/>
      <c r="BXN46" s="22"/>
      <c r="BXO46" s="22"/>
      <c r="BXP46" s="22"/>
      <c r="BXQ46" s="22"/>
      <c r="BXR46" s="22"/>
      <c r="BXS46" s="22"/>
      <c r="BXT46" s="22"/>
      <c r="BXU46" s="22"/>
      <c r="BXV46" s="22"/>
      <c r="BXW46" s="22"/>
      <c r="BXX46" s="22"/>
      <c r="BXY46" s="22"/>
      <c r="BXZ46" s="22"/>
      <c r="BYA46" s="22"/>
      <c r="BYB46" s="22"/>
      <c r="BYC46" s="22"/>
      <c r="BYD46" s="22"/>
      <c r="BYE46" s="22"/>
      <c r="BYF46" s="22"/>
      <c r="BYG46" s="22"/>
      <c r="BYH46" s="22"/>
      <c r="BYI46" s="22"/>
      <c r="BYJ46" s="22"/>
      <c r="BYK46" s="22"/>
      <c r="BYL46" s="22"/>
      <c r="BYM46" s="22"/>
      <c r="BYN46" s="22"/>
      <c r="BYO46" s="22"/>
      <c r="BYP46" s="22"/>
      <c r="BYQ46" s="22"/>
      <c r="BYR46" s="22"/>
      <c r="BYS46" s="22"/>
      <c r="BYT46" s="22"/>
      <c r="BYU46" s="22"/>
      <c r="BYV46" s="22"/>
      <c r="BYW46" s="22"/>
      <c r="BYX46" s="22"/>
      <c r="BYY46" s="22"/>
      <c r="BYZ46" s="22"/>
      <c r="BZA46" s="22"/>
      <c r="BZB46" s="22"/>
      <c r="BZC46" s="22"/>
      <c r="BZD46" s="22"/>
      <c r="BZE46" s="22"/>
      <c r="BZF46" s="22"/>
      <c r="BZG46" s="22"/>
      <c r="BZH46" s="22"/>
      <c r="BZI46" s="22"/>
      <c r="BZJ46" s="22"/>
      <c r="BZK46" s="22"/>
      <c r="BZL46" s="22"/>
      <c r="BZM46" s="22"/>
      <c r="BZN46" s="22"/>
      <c r="BZO46" s="22"/>
      <c r="BZP46" s="22"/>
      <c r="BZQ46" s="22"/>
      <c r="BZR46" s="22"/>
      <c r="BZS46" s="22"/>
      <c r="BZT46" s="22"/>
      <c r="BZU46" s="22"/>
      <c r="BZV46" s="22"/>
      <c r="BZW46" s="22"/>
      <c r="BZX46" s="22"/>
      <c r="BZY46" s="22"/>
      <c r="BZZ46" s="22"/>
      <c r="CAA46" s="22"/>
      <c r="CAB46" s="22"/>
      <c r="CAC46" s="22"/>
      <c r="CAD46" s="22"/>
      <c r="CAE46" s="22"/>
      <c r="CAF46" s="22"/>
      <c r="CAG46" s="22"/>
      <c r="CAH46" s="22"/>
      <c r="CAI46" s="22"/>
      <c r="CAJ46" s="22"/>
      <c r="CAK46" s="22"/>
      <c r="CAL46" s="22"/>
      <c r="CAM46" s="22"/>
      <c r="CAN46" s="22"/>
      <c r="CAO46" s="22"/>
      <c r="CAP46" s="22"/>
      <c r="CAQ46" s="22"/>
      <c r="CAR46" s="22"/>
      <c r="CAS46" s="22"/>
      <c r="CAT46" s="22"/>
      <c r="CAU46" s="22"/>
      <c r="CAV46" s="22"/>
      <c r="CAW46" s="22"/>
      <c r="CAX46" s="22"/>
      <c r="CAY46" s="22"/>
      <c r="CAZ46" s="22"/>
      <c r="CBA46" s="22"/>
      <c r="CBB46" s="22"/>
      <c r="CBC46" s="22"/>
      <c r="CBD46" s="22"/>
      <c r="CBE46" s="22"/>
      <c r="CBF46" s="22"/>
      <c r="CBG46" s="22"/>
      <c r="CBH46" s="22"/>
      <c r="CBI46" s="22"/>
      <c r="CBJ46" s="22"/>
      <c r="CBK46" s="22"/>
      <c r="CBL46" s="22"/>
      <c r="CBM46" s="22"/>
      <c r="CBN46" s="22"/>
      <c r="CBO46" s="22"/>
      <c r="CBP46" s="22"/>
      <c r="CBQ46" s="22"/>
      <c r="CBR46" s="22"/>
      <c r="CBS46" s="22"/>
      <c r="CBT46" s="22"/>
      <c r="CBU46" s="22"/>
      <c r="CBV46" s="22"/>
      <c r="CBW46" s="22"/>
      <c r="CBX46" s="22"/>
      <c r="CBY46" s="22"/>
      <c r="CBZ46" s="22"/>
      <c r="CCA46" s="22"/>
      <c r="CCB46" s="22"/>
      <c r="CCC46" s="22"/>
      <c r="CCD46" s="22"/>
      <c r="CCE46" s="22"/>
      <c r="CCF46" s="22"/>
      <c r="CCG46" s="22"/>
      <c r="CCH46" s="22"/>
      <c r="CCI46" s="22"/>
      <c r="CCJ46" s="22"/>
      <c r="CCK46" s="22"/>
      <c r="CCL46" s="22"/>
      <c r="CCM46" s="22"/>
      <c r="CCN46" s="22"/>
      <c r="CCO46" s="22"/>
      <c r="CCP46" s="22"/>
      <c r="CCQ46" s="22"/>
      <c r="CCR46" s="22"/>
      <c r="CCS46" s="22"/>
      <c r="CCT46" s="22"/>
      <c r="CCU46" s="22"/>
      <c r="CCV46" s="22"/>
      <c r="CCW46" s="22"/>
      <c r="CCX46" s="22"/>
      <c r="CCY46" s="22"/>
      <c r="CCZ46" s="22"/>
      <c r="CDA46" s="22"/>
      <c r="CDB46" s="22"/>
      <c r="CDC46" s="22"/>
      <c r="CDD46" s="22"/>
      <c r="CDE46" s="22"/>
      <c r="CDF46" s="22"/>
      <c r="CDG46" s="22"/>
      <c r="CDH46" s="22"/>
      <c r="CDI46" s="22"/>
      <c r="CDJ46" s="22"/>
      <c r="CDK46" s="22"/>
      <c r="CDL46" s="22"/>
      <c r="CDM46" s="22"/>
      <c r="CDN46" s="22"/>
      <c r="CDO46" s="22"/>
      <c r="CDP46" s="22"/>
      <c r="CDQ46" s="22"/>
      <c r="CDR46" s="22"/>
      <c r="CDS46" s="22"/>
      <c r="CDT46" s="22"/>
      <c r="CDU46" s="22"/>
      <c r="CDV46" s="22"/>
      <c r="CDW46" s="22"/>
      <c r="CDX46" s="22"/>
      <c r="CDY46" s="22"/>
      <c r="CDZ46" s="22"/>
      <c r="CEA46" s="22"/>
      <c r="CEB46" s="22"/>
      <c r="CEC46" s="22"/>
      <c r="CED46" s="22"/>
      <c r="CEE46" s="22"/>
      <c r="CEF46" s="22"/>
      <c r="CEG46" s="22"/>
      <c r="CEH46" s="22"/>
      <c r="CEI46" s="22"/>
      <c r="CEJ46" s="22"/>
      <c r="CEK46" s="22"/>
      <c r="CEL46" s="22"/>
      <c r="CEM46" s="22"/>
      <c r="CEN46" s="22"/>
      <c r="CEO46" s="22"/>
      <c r="CEP46" s="22"/>
      <c r="CEQ46" s="22"/>
      <c r="CER46" s="22"/>
      <c r="CES46" s="22"/>
      <c r="CET46" s="22"/>
      <c r="CEU46" s="22"/>
      <c r="CEV46" s="22"/>
      <c r="CEW46" s="22"/>
      <c r="CEX46" s="22"/>
      <c r="CEY46" s="22"/>
      <c r="CEZ46" s="22"/>
      <c r="CFA46" s="22"/>
      <c r="CFB46" s="22"/>
      <c r="CFC46" s="22"/>
      <c r="CFD46" s="22"/>
      <c r="CFE46" s="22"/>
      <c r="CFF46" s="22"/>
      <c r="CFG46" s="22"/>
      <c r="CFH46" s="22"/>
      <c r="CFI46" s="22"/>
      <c r="CFJ46" s="22"/>
      <c r="CFK46" s="22"/>
      <c r="CFL46" s="22"/>
      <c r="CFM46" s="22"/>
      <c r="CFN46" s="22"/>
      <c r="CFO46" s="22"/>
      <c r="CFP46" s="22"/>
      <c r="CFQ46" s="22"/>
      <c r="CFR46" s="22"/>
      <c r="CFS46" s="22"/>
      <c r="CFT46" s="22"/>
      <c r="CFU46" s="22"/>
      <c r="CFV46" s="22"/>
      <c r="CFW46" s="22"/>
      <c r="CFX46" s="22"/>
      <c r="CFY46" s="22"/>
      <c r="CFZ46" s="22"/>
      <c r="CGA46" s="22"/>
      <c r="CGB46" s="22"/>
      <c r="CGC46" s="22"/>
      <c r="CGD46" s="22"/>
      <c r="CGE46" s="22"/>
      <c r="CGF46" s="22"/>
      <c r="CGG46" s="22"/>
      <c r="CGH46" s="22"/>
      <c r="CGI46" s="22"/>
      <c r="CGJ46" s="22"/>
      <c r="CGK46" s="22"/>
      <c r="CGL46" s="22"/>
      <c r="CGM46" s="22"/>
      <c r="CGN46" s="22"/>
      <c r="CGO46" s="22"/>
      <c r="CGP46" s="22"/>
      <c r="CGQ46" s="22"/>
      <c r="CGR46" s="22"/>
      <c r="CGS46" s="22"/>
      <c r="CGT46" s="22"/>
      <c r="CGU46" s="22"/>
      <c r="CGV46" s="22"/>
      <c r="CGW46" s="22"/>
      <c r="CGX46" s="22"/>
      <c r="CGY46" s="22"/>
      <c r="CGZ46" s="22"/>
      <c r="CHA46" s="22"/>
      <c r="CHB46" s="22"/>
      <c r="CHC46" s="22"/>
      <c r="CHD46" s="22"/>
      <c r="CHE46" s="22"/>
      <c r="CHF46" s="22"/>
      <c r="CHG46" s="22"/>
      <c r="CHH46" s="22"/>
      <c r="CHI46" s="22"/>
      <c r="CHJ46" s="22"/>
      <c r="CHK46" s="22"/>
      <c r="CHL46" s="22"/>
      <c r="CHM46" s="22"/>
      <c r="CHN46" s="22"/>
      <c r="CHO46" s="22"/>
      <c r="CHP46" s="22"/>
      <c r="CHQ46" s="22"/>
      <c r="CHR46" s="22"/>
      <c r="CHS46" s="22"/>
      <c r="CHT46" s="22"/>
      <c r="CHU46" s="22"/>
      <c r="CHV46" s="22"/>
      <c r="CHW46" s="22"/>
      <c r="CHX46" s="22"/>
      <c r="CHY46" s="22"/>
      <c r="CHZ46" s="22"/>
      <c r="CIA46" s="22"/>
      <c r="CIB46" s="22"/>
      <c r="CIC46" s="22"/>
      <c r="CID46" s="22"/>
      <c r="CIE46" s="22"/>
      <c r="CIF46" s="22"/>
      <c r="CIG46" s="22"/>
      <c r="CIH46" s="22"/>
      <c r="CII46" s="22"/>
      <c r="CIJ46" s="22"/>
      <c r="CIK46" s="22"/>
      <c r="CIL46" s="22"/>
      <c r="CIM46" s="22"/>
      <c r="CIN46" s="22"/>
      <c r="CIO46" s="22"/>
      <c r="CIP46" s="22"/>
      <c r="CIQ46" s="22"/>
      <c r="CIR46" s="22"/>
      <c r="CIS46" s="22"/>
      <c r="CIT46" s="22"/>
      <c r="CIU46" s="22"/>
      <c r="CIV46" s="22"/>
      <c r="CIW46" s="22"/>
      <c r="CIX46" s="22"/>
      <c r="CIY46" s="22"/>
      <c r="CIZ46" s="22"/>
      <c r="CJA46" s="22"/>
      <c r="CJB46" s="22"/>
      <c r="CJC46" s="22"/>
      <c r="CJD46" s="22"/>
      <c r="CJE46" s="22"/>
      <c r="CJF46" s="22"/>
      <c r="CJG46" s="22"/>
      <c r="CJH46" s="22"/>
      <c r="CJI46" s="22"/>
      <c r="CJJ46" s="22"/>
      <c r="CJK46" s="22"/>
      <c r="CJL46" s="22"/>
      <c r="CJM46" s="22"/>
      <c r="CJN46" s="22"/>
      <c r="CJO46" s="22"/>
      <c r="CJP46" s="22"/>
      <c r="CJQ46" s="22"/>
      <c r="CJR46" s="22"/>
      <c r="CJS46" s="22"/>
      <c r="CJT46" s="22"/>
      <c r="CJU46" s="22"/>
      <c r="CJV46" s="22"/>
      <c r="CJW46" s="22"/>
      <c r="CJX46" s="22"/>
      <c r="CJY46" s="22"/>
      <c r="CJZ46" s="22"/>
      <c r="CKA46" s="22"/>
      <c r="CKB46" s="22"/>
      <c r="CKC46" s="22"/>
      <c r="CKD46" s="22"/>
      <c r="CKE46" s="22"/>
      <c r="CKF46" s="22"/>
      <c r="CKG46" s="22"/>
      <c r="CKH46" s="22"/>
      <c r="CKI46" s="22"/>
      <c r="CKJ46" s="22"/>
      <c r="CKK46" s="22"/>
      <c r="CKL46" s="22"/>
      <c r="CKM46" s="22"/>
      <c r="CKN46" s="22"/>
      <c r="CKO46" s="22"/>
      <c r="CKP46" s="22"/>
      <c r="CKQ46" s="22"/>
      <c r="CKR46" s="22"/>
      <c r="CKS46" s="22"/>
      <c r="CKT46" s="22"/>
      <c r="CKU46" s="22"/>
      <c r="CKV46" s="22"/>
      <c r="CKW46" s="22"/>
      <c r="CKX46" s="22"/>
      <c r="CKY46" s="22"/>
      <c r="CKZ46" s="22"/>
      <c r="CLA46" s="22"/>
      <c r="CLB46" s="22"/>
      <c r="CLC46" s="22"/>
      <c r="CLD46" s="22"/>
      <c r="CLE46" s="22"/>
      <c r="CLF46" s="22"/>
      <c r="CLG46" s="22"/>
      <c r="CLH46" s="22"/>
      <c r="CLI46" s="22"/>
      <c r="CLJ46" s="22"/>
      <c r="CLK46" s="22"/>
      <c r="CLL46" s="22"/>
      <c r="CLM46" s="22"/>
      <c r="CLN46" s="22"/>
      <c r="CLO46" s="22"/>
      <c r="CLP46" s="22"/>
      <c r="CLQ46" s="22"/>
      <c r="CLR46" s="22"/>
      <c r="CLS46" s="22"/>
      <c r="CLT46" s="22"/>
      <c r="CLU46" s="22"/>
      <c r="CLV46" s="22"/>
      <c r="CLW46" s="22"/>
      <c r="CLX46" s="22"/>
      <c r="CLY46" s="22"/>
      <c r="CLZ46" s="22"/>
      <c r="CMA46" s="22"/>
      <c r="CMB46" s="22"/>
      <c r="CMC46" s="22"/>
      <c r="CMD46" s="22"/>
      <c r="CME46" s="22"/>
      <c r="CMF46" s="22"/>
      <c r="CMG46" s="22"/>
      <c r="CMH46" s="22"/>
      <c r="CMI46" s="22"/>
      <c r="CMJ46" s="22"/>
      <c r="CMK46" s="22"/>
      <c r="CML46" s="22"/>
      <c r="CMM46" s="22"/>
      <c r="CMN46" s="22"/>
      <c r="CMO46" s="22"/>
      <c r="CMP46" s="22"/>
      <c r="CMQ46" s="22"/>
      <c r="CMR46" s="22"/>
      <c r="CMS46" s="22"/>
      <c r="CMT46" s="22"/>
      <c r="CMU46" s="22"/>
      <c r="CMV46" s="22"/>
      <c r="CMW46" s="22"/>
      <c r="CMX46" s="22"/>
      <c r="CMY46" s="22"/>
      <c r="CMZ46" s="22"/>
      <c r="CNA46" s="22"/>
      <c r="CNB46" s="22"/>
      <c r="CNC46" s="22"/>
      <c r="CND46" s="22"/>
      <c r="CNE46" s="22"/>
      <c r="CNF46" s="22"/>
      <c r="CNG46" s="22"/>
      <c r="CNH46" s="22"/>
      <c r="CNI46" s="22"/>
      <c r="CNJ46" s="22"/>
      <c r="CNK46" s="22"/>
      <c r="CNL46" s="22"/>
      <c r="CNM46" s="22"/>
      <c r="CNN46" s="22"/>
      <c r="CNO46" s="22"/>
      <c r="CNP46" s="22"/>
      <c r="CNQ46" s="22"/>
      <c r="CNR46" s="22"/>
      <c r="CNS46" s="22"/>
      <c r="CNT46" s="22"/>
      <c r="CNU46" s="22"/>
      <c r="CNV46" s="22"/>
      <c r="CNW46" s="22"/>
      <c r="CNX46" s="22"/>
      <c r="CNY46" s="22"/>
      <c r="CNZ46" s="22"/>
      <c r="COA46" s="22"/>
      <c r="COB46" s="22"/>
      <c r="COC46" s="22"/>
      <c r="COD46" s="22"/>
      <c r="COE46" s="22"/>
      <c r="COF46" s="22"/>
      <c r="COG46" s="22"/>
      <c r="COH46" s="22"/>
      <c r="COI46" s="22"/>
      <c r="COJ46" s="22"/>
      <c r="COK46" s="22"/>
      <c r="COL46" s="22"/>
      <c r="COM46" s="22"/>
      <c r="CON46" s="22"/>
      <c r="COO46" s="22"/>
      <c r="COP46" s="22"/>
      <c r="COQ46" s="22"/>
      <c r="COR46" s="22"/>
      <c r="COS46" s="22"/>
      <c r="COT46" s="22"/>
      <c r="COU46" s="22"/>
      <c r="COV46" s="22"/>
      <c r="COW46" s="22"/>
      <c r="COX46" s="22"/>
      <c r="COY46" s="22"/>
      <c r="COZ46" s="22"/>
      <c r="CPA46" s="22"/>
      <c r="CPB46" s="22"/>
      <c r="CPC46" s="22"/>
      <c r="CPD46" s="22"/>
      <c r="CPE46" s="22"/>
      <c r="CPF46" s="22"/>
      <c r="CPG46" s="22"/>
      <c r="CPH46" s="22"/>
      <c r="CPI46" s="22"/>
      <c r="CPJ46" s="22"/>
      <c r="CPK46" s="22"/>
      <c r="CPL46" s="22"/>
      <c r="CPM46" s="22"/>
      <c r="CPN46" s="22"/>
      <c r="CPO46" s="22"/>
      <c r="CPP46" s="22"/>
      <c r="CPQ46" s="22"/>
      <c r="CPR46" s="22"/>
      <c r="CPS46" s="22"/>
      <c r="CPT46" s="22"/>
      <c r="CPU46" s="22"/>
      <c r="CPV46" s="22"/>
      <c r="CPW46" s="22"/>
      <c r="CPX46" s="22"/>
      <c r="CPY46" s="22"/>
      <c r="CPZ46" s="22"/>
      <c r="CQA46" s="22"/>
      <c r="CQB46" s="22"/>
      <c r="CQC46" s="22"/>
      <c r="CQD46" s="22"/>
      <c r="CQE46" s="22"/>
      <c r="CQF46" s="22"/>
      <c r="CQG46" s="22"/>
      <c r="CQH46" s="22"/>
      <c r="CQI46" s="22"/>
      <c r="CQJ46" s="22"/>
      <c r="CQK46" s="22"/>
      <c r="CQL46" s="22"/>
      <c r="CQM46" s="22"/>
      <c r="CQN46" s="22"/>
      <c r="CQO46" s="22"/>
      <c r="CQP46" s="22"/>
      <c r="CQQ46" s="22"/>
      <c r="CQR46" s="22"/>
      <c r="CQS46" s="22"/>
      <c r="CQT46" s="22"/>
      <c r="CQU46" s="22"/>
      <c r="CQV46" s="22"/>
      <c r="CQW46" s="22"/>
      <c r="CQX46" s="22"/>
      <c r="CQY46" s="22"/>
      <c r="CQZ46" s="22"/>
      <c r="CRA46" s="22"/>
      <c r="CRB46" s="22"/>
      <c r="CRC46" s="22"/>
      <c r="CRD46" s="22"/>
      <c r="CRE46" s="22"/>
      <c r="CRF46" s="22"/>
      <c r="CRG46" s="22"/>
      <c r="CRH46" s="22"/>
      <c r="CRI46" s="22"/>
      <c r="CRJ46" s="22"/>
      <c r="CRK46" s="22"/>
      <c r="CRL46" s="22"/>
      <c r="CRM46" s="22"/>
      <c r="CRN46" s="22"/>
      <c r="CRO46" s="22"/>
      <c r="CRP46" s="22"/>
      <c r="CRQ46" s="22"/>
      <c r="CRR46" s="22"/>
      <c r="CRS46" s="22"/>
      <c r="CRT46" s="22"/>
      <c r="CRU46" s="22"/>
      <c r="CRV46" s="22"/>
      <c r="CRW46" s="22"/>
      <c r="CRX46" s="22"/>
      <c r="CRY46" s="22"/>
      <c r="CRZ46" s="22"/>
      <c r="CSA46" s="22"/>
      <c r="CSB46" s="22"/>
      <c r="CSC46" s="22"/>
      <c r="CSD46" s="22"/>
      <c r="CSE46" s="22"/>
      <c r="CSF46" s="22"/>
      <c r="CSG46" s="22"/>
      <c r="CSH46" s="22"/>
      <c r="CSI46" s="22"/>
      <c r="CSJ46" s="22"/>
      <c r="CSK46" s="22"/>
      <c r="CSL46" s="22"/>
      <c r="CSM46" s="22"/>
      <c r="CSN46" s="22"/>
      <c r="CSO46" s="22"/>
      <c r="CSP46" s="22"/>
      <c r="CSQ46" s="22"/>
      <c r="CSR46" s="22"/>
      <c r="CSS46" s="22"/>
      <c r="CST46" s="22"/>
      <c r="CSU46" s="22"/>
      <c r="CSV46" s="22"/>
      <c r="CSW46" s="22"/>
      <c r="CSX46" s="22"/>
      <c r="CSY46" s="22"/>
      <c r="CSZ46" s="22"/>
      <c r="CTA46" s="22"/>
      <c r="CTB46" s="22"/>
      <c r="CTC46" s="22"/>
      <c r="CTD46" s="22"/>
      <c r="CTE46" s="22"/>
      <c r="CTF46" s="22"/>
      <c r="CTG46" s="22"/>
      <c r="CTH46" s="22"/>
      <c r="CTI46" s="22"/>
      <c r="CTJ46" s="22"/>
      <c r="CTK46" s="22"/>
      <c r="CTL46" s="22"/>
      <c r="CTM46" s="22"/>
      <c r="CTN46" s="22"/>
      <c r="CTO46" s="22"/>
      <c r="CTP46" s="22"/>
      <c r="CTQ46" s="22"/>
      <c r="CTR46" s="22"/>
      <c r="CTS46" s="22"/>
      <c r="CTT46" s="22"/>
      <c r="CTU46" s="22"/>
      <c r="CTV46" s="22"/>
      <c r="CTW46" s="22"/>
      <c r="CTX46" s="22"/>
      <c r="CTY46" s="22"/>
      <c r="CTZ46" s="22"/>
      <c r="CUA46" s="22"/>
      <c r="CUB46" s="22"/>
      <c r="CUC46" s="22"/>
      <c r="CUD46" s="22"/>
      <c r="CUE46" s="22"/>
      <c r="CUF46" s="22"/>
      <c r="CUG46" s="22"/>
      <c r="CUH46" s="22"/>
      <c r="CUI46" s="22"/>
      <c r="CUJ46" s="22"/>
      <c r="CUK46" s="22"/>
      <c r="CUL46" s="22"/>
      <c r="CUM46" s="22"/>
      <c r="CUN46" s="22"/>
      <c r="CUO46" s="22"/>
      <c r="CUP46" s="22"/>
      <c r="CUQ46" s="22"/>
      <c r="CUR46" s="22"/>
      <c r="CUS46" s="22"/>
      <c r="CUT46" s="22"/>
      <c r="CUU46" s="22"/>
      <c r="CUV46" s="22"/>
      <c r="CUW46" s="22"/>
      <c r="CUX46" s="22"/>
      <c r="CUY46" s="22"/>
      <c r="CUZ46" s="22"/>
      <c r="CVA46" s="22"/>
      <c r="CVB46" s="22"/>
      <c r="CVC46" s="22"/>
      <c r="CVD46" s="22"/>
      <c r="CVE46" s="22"/>
      <c r="CVF46" s="22"/>
      <c r="CVG46" s="22"/>
      <c r="CVH46" s="22"/>
      <c r="CVI46" s="22"/>
      <c r="CVJ46" s="22"/>
      <c r="CVK46" s="22"/>
      <c r="CVL46" s="22"/>
      <c r="CVM46" s="22"/>
      <c r="CVN46" s="22"/>
      <c r="CVO46" s="22"/>
      <c r="CVP46" s="22"/>
      <c r="CVQ46" s="22"/>
      <c r="CVR46" s="22"/>
      <c r="CVS46" s="22"/>
      <c r="CVT46" s="22"/>
      <c r="CVU46" s="22"/>
      <c r="CVV46" s="22"/>
      <c r="CVW46" s="22"/>
      <c r="CVX46" s="22"/>
      <c r="CVY46" s="22"/>
      <c r="CVZ46" s="22"/>
      <c r="CWA46" s="22"/>
      <c r="CWB46" s="22"/>
      <c r="CWC46" s="22"/>
      <c r="CWD46" s="22"/>
      <c r="CWE46" s="22"/>
      <c r="CWF46" s="22"/>
      <c r="CWG46" s="22"/>
      <c r="CWH46" s="22"/>
      <c r="CWI46" s="22"/>
      <c r="CWJ46" s="22"/>
      <c r="CWK46" s="22"/>
      <c r="CWL46" s="22"/>
      <c r="CWM46" s="22"/>
      <c r="CWN46" s="22"/>
      <c r="CWO46" s="22"/>
      <c r="CWP46" s="22"/>
      <c r="CWQ46" s="22"/>
      <c r="CWR46" s="22"/>
      <c r="CWS46" s="22"/>
      <c r="CWT46" s="22"/>
      <c r="CWU46" s="22"/>
      <c r="CWV46" s="22"/>
      <c r="CWW46" s="22"/>
      <c r="CWX46" s="22"/>
      <c r="CWY46" s="22"/>
      <c r="CWZ46" s="22"/>
      <c r="CXA46" s="22"/>
      <c r="CXB46" s="22"/>
      <c r="CXC46" s="22"/>
      <c r="CXD46" s="22"/>
      <c r="CXE46" s="22"/>
      <c r="CXF46" s="22"/>
      <c r="CXG46" s="22"/>
      <c r="CXH46" s="22"/>
      <c r="CXI46" s="22"/>
      <c r="CXJ46" s="22"/>
      <c r="CXK46" s="22"/>
      <c r="CXL46" s="22"/>
      <c r="CXM46" s="22"/>
      <c r="CXN46" s="22"/>
      <c r="CXO46" s="22"/>
      <c r="CXP46" s="22"/>
      <c r="CXQ46" s="22"/>
      <c r="CXR46" s="22"/>
      <c r="CXS46" s="22"/>
      <c r="CXT46" s="22"/>
      <c r="CXU46" s="22"/>
      <c r="CXV46" s="22"/>
      <c r="CXW46" s="22"/>
      <c r="CXX46" s="22"/>
      <c r="CXY46" s="22"/>
      <c r="CXZ46" s="22"/>
      <c r="CYA46" s="22"/>
      <c r="CYB46" s="22"/>
      <c r="CYC46" s="22"/>
      <c r="CYD46" s="22"/>
      <c r="CYE46" s="22"/>
      <c r="CYF46" s="22"/>
      <c r="CYG46" s="22"/>
      <c r="CYH46" s="22"/>
      <c r="CYI46" s="22"/>
      <c r="CYJ46" s="22"/>
      <c r="CYK46" s="22"/>
      <c r="CYL46" s="22"/>
      <c r="CYM46" s="22"/>
      <c r="CYN46" s="22"/>
      <c r="CYO46" s="22"/>
      <c r="CYP46" s="22"/>
      <c r="CYQ46" s="22"/>
      <c r="CYR46" s="22"/>
      <c r="CYS46" s="22"/>
      <c r="CYT46" s="22"/>
      <c r="CYU46" s="22"/>
      <c r="CYV46" s="22"/>
      <c r="CYW46" s="22"/>
      <c r="CYX46" s="22"/>
      <c r="CYY46" s="22"/>
      <c r="CYZ46" s="22"/>
      <c r="CZA46" s="22"/>
      <c r="CZB46" s="22"/>
      <c r="CZC46" s="22"/>
      <c r="CZD46" s="22"/>
      <c r="CZE46" s="22"/>
      <c r="CZF46" s="22"/>
      <c r="CZG46" s="22"/>
      <c r="CZH46" s="22"/>
      <c r="CZI46" s="22"/>
      <c r="CZJ46" s="22"/>
      <c r="CZK46" s="22"/>
      <c r="CZL46" s="22"/>
      <c r="CZM46" s="22"/>
      <c r="CZN46" s="22"/>
      <c r="CZO46" s="22"/>
      <c r="CZP46" s="22"/>
      <c r="CZQ46" s="22"/>
      <c r="CZR46" s="22"/>
      <c r="CZS46" s="22"/>
      <c r="CZT46" s="22"/>
      <c r="CZU46" s="22"/>
      <c r="CZV46" s="22"/>
      <c r="CZW46" s="22"/>
      <c r="CZX46" s="22"/>
      <c r="CZY46" s="22"/>
      <c r="CZZ46" s="22"/>
      <c r="DAA46" s="22"/>
      <c r="DAB46" s="22"/>
      <c r="DAC46" s="22"/>
      <c r="DAD46" s="22"/>
      <c r="DAE46" s="22"/>
      <c r="DAF46" s="22"/>
      <c r="DAG46" s="22"/>
      <c r="DAH46" s="22"/>
      <c r="DAI46" s="22"/>
      <c r="DAJ46" s="22"/>
      <c r="DAK46" s="22"/>
      <c r="DAL46" s="22"/>
      <c r="DAM46" s="22"/>
      <c r="DAN46" s="22"/>
      <c r="DAO46" s="22"/>
      <c r="DAP46" s="22"/>
      <c r="DAQ46" s="22"/>
      <c r="DAR46" s="22"/>
      <c r="DAS46" s="22"/>
      <c r="DAT46" s="22"/>
      <c r="DAU46" s="22"/>
      <c r="DAV46" s="22"/>
      <c r="DAW46" s="22"/>
      <c r="DAX46" s="22"/>
      <c r="DAY46" s="22"/>
      <c r="DAZ46" s="22"/>
      <c r="DBA46" s="22"/>
      <c r="DBB46" s="22"/>
      <c r="DBC46" s="22"/>
      <c r="DBD46" s="22"/>
      <c r="DBE46" s="22"/>
      <c r="DBF46" s="22"/>
      <c r="DBG46" s="22"/>
      <c r="DBH46" s="22"/>
      <c r="DBI46" s="22"/>
      <c r="DBJ46" s="22"/>
      <c r="DBK46" s="22"/>
      <c r="DBL46" s="22"/>
      <c r="DBM46" s="22"/>
      <c r="DBN46" s="22"/>
      <c r="DBO46" s="22"/>
      <c r="DBP46" s="22"/>
      <c r="DBQ46" s="22"/>
      <c r="DBR46" s="22"/>
      <c r="DBS46" s="22"/>
      <c r="DBT46" s="22"/>
      <c r="DBU46" s="22"/>
      <c r="DBV46" s="22"/>
      <c r="DBW46" s="22"/>
      <c r="DBX46" s="22"/>
      <c r="DBY46" s="22"/>
      <c r="DBZ46" s="22"/>
      <c r="DCA46" s="22"/>
      <c r="DCB46" s="22"/>
      <c r="DCC46" s="22"/>
      <c r="DCD46" s="22"/>
      <c r="DCE46" s="22"/>
      <c r="DCF46" s="22"/>
      <c r="DCG46" s="22"/>
      <c r="DCH46" s="22"/>
      <c r="DCI46" s="22"/>
      <c r="DCJ46" s="22"/>
      <c r="DCK46" s="22"/>
      <c r="DCL46" s="22"/>
      <c r="DCM46" s="22"/>
      <c r="DCN46" s="22"/>
      <c r="DCO46" s="22"/>
      <c r="DCP46" s="22"/>
      <c r="DCQ46" s="22"/>
      <c r="DCR46" s="22"/>
      <c r="DCS46" s="22"/>
      <c r="DCT46" s="22"/>
      <c r="DCU46" s="22"/>
      <c r="DCV46" s="22"/>
      <c r="DCW46" s="22"/>
      <c r="DCX46" s="22"/>
      <c r="DCY46" s="22"/>
      <c r="DCZ46" s="22"/>
      <c r="DDA46" s="22"/>
      <c r="DDB46" s="22"/>
      <c r="DDC46" s="22"/>
      <c r="DDD46" s="22"/>
      <c r="DDE46" s="22"/>
      <c r="DDF46" s="22"/>
      <c r="DDG46" s="22"/>
      <c r="DDH46" s="22"/>
      <c r="DDI46" s="22"/>
      <c r="DDJ46" s="22"/>
      <c r="DDK46" s="22"/>
      <c r="DDL46" s="22"/>
      <c r="DDM46" s="22"/>
      <c r="DDN46" s="22"/>
      <c r="DDO46" s="22"/>
      <c r="DDP46" s="22"/>
      <c r="DDQ46" s="22"/>
      <c r="DDR46" s="22"/>
      <c r="DDS46" s="22"/>
      <c r="DDT46" s="22"/>
      <c r="DDU46" s="22"/>
      <c r="DDV46" s="22"/>
      <c r="DDW46" s="22"/>
      <c r="DDX46" s="22"/>
      <c r="DDY46" s="22"/>
      <c r="DDZ46" s="22"/>
      <c r="DEA46" s="22"/>
      <c r="DEB46" s="22"/>
      <c r="DEC46" s="22"/>
      <c r="DED46" s="22"/>
      <c r="DEE46" s="22"/>
      <c r="DEF46" s="22"/>
      <c r="DEG46" s="22"/>
      <c r="DEH46" s="22"/>
      <c r="DEI46" s="22"/>
      <c r="DEJ46" s="22"/>
      <c r="DEK46" s="22"/>
      <c r="DEL46" s="22"/>
      <c r="DEM46" s="22"/>
      <c r="DEN46" s="22"/>
      <c r="DEO46" s="22"/>
      <c r="DEP46" s="22"/>
      <c r="DEQ46" s="22"/>
      <c r="DER46" s="22"/>
      <c r="DES46" s="22"/>
      <c r="DET46" s="22"/>
      <c r="DEU46" s="22"/>
      <c r="DEV46" s="22"/>
      <c r="DEW46" s="22"/>
      <c r="DEX46" s="22"/>
      <c r="DEY46" s="22"/>
      <c r="DEZ46" s="22"/>
      <c r="DFA46" s="22"/>
      <c r="DFB46" s="22"/>
      <c r="DFC46" s="22"/>
      <c r="DFD46" s="22"/>
      <c r="DFE46" s="22"/>
      <c r="DFF46" s="22"/>
      <c r="DFG46" s="22"/>
      <c r="DFH46" s="22"/>
      <c r="DFI46" s="22"/>
      <c r="DFJ46" s="22"/>
      <c r="DFK46" s="22"/>
      <c r="DFL46" s="22"/>
      <c r="DFM46" s="22"/>
      <c r="DFN46" s="22"/>
      <c r="DFO46" s="22"/>
      <c r="DFP46" s="22"/>
      <c r="DFQ46" s="22"/>
      <c r="DFR46" s="22"/>
      <c r="DFS46" s="22"/>
      <c r="DFT46" s="22"/>
      <c r="DFU46" s="22"/>
      <c r="DFV46" s="22"/>
      <c r="DFW46" s="22"/>
      <c r="DFX46" s="22"/>
      <c r="DFY46" s="22"/>
      <c r="DFZ46" s="22"/>
      <c r="DGA46" s="22"/>
      <c r="DGB46" s="22"/>
      <c r="DGC46" s="22"/>
      <c r="DGD46" s="22"/>
      <c r="DGE46" s="22"/>
      <c r="DGF46" s="22"/>
      <c r="DGG46" s="22"/>
      <c r="DGH46" s="22"/>
      <c r="DGI46" s="22"/>
      <c r="DGJ46" s="22"/>
      <c r="DGK46" s="22"/>
      <c r="DGL46" s="22"/>
      <c r="DGM46" s="22"/>
      <c r="DGN46" s="22"/>
      <c r="DGO46" s="22"/>
      <c r="DGP46" s="22"/>
      <c r="DGQ46" s="22"/>
      <c r="DGR46" s="22"/>
      <c r="DGS46" s="22"/>
      <c r="DGT46" s="22"/>
      <c r="DGU46" s="22"/>
      <c r="DGV46" s="22"/>
      <c r="DGW46" s="22"/>
      <c r="DGX46" s="22"/>
      <c r="DGY46" s="22"/>
      <c r="DGZ46" s="22"/>
      <c r="DHA46" s="22"/>
      <c r="DHB46" s="22"/>
      <c r="DHC46" s="22"/>
      <c r="DHD46" s="22"/>
      <c r="DHE46" s="22"/>
      <c r="DHF46" s="22"/>
      <c r="DHG46" s="22"/>
      <c r="DHH46" s="22"/>
      <c r="DHI46" s="22"/>
      <c r="DHJ46" s="22"/>
      <c r="DHK46" s="22"/>
      <c r="DHL46" s="22"/>
      <c r="DHM46" s="22"/>
      <c r="DHN46" s="22"/>
      <c r="DHO46" s="22"/>
      <c r="DHP46" s="22"/>
      <c r="DHQ46" s="22"/>
      <c r="DHR46" s="22"/>
      <c r="DHS46" s="22"/>
      <c r="DHT46" s="22"/>
      <c r="DHU46" s="22"/>
      <c r="DHV46" s="22"/>
      <c r="DHW46" s="22"/>
      <c r="DHX46" s="22"/>
      <c r="DHY46" s="22"/>
      <c r="DHZ46" s="22"/>
      <c r="DIA46" s="22"/>
      <c r="DIB46" s="22"/>
      <c r="DIC46" s="22"/>
      <c r="DID46" s="22"/>
      <c r="DIE46" s="22"/>
      <c r="DIF46" s="22"/>
      <c r="DIG46" s="22"/>
      <c r="DIH46" s="22"/>
      <c r="DII46" s="22"/>
      <c r="DIJ46" s="22"/>
      <c r="DIK46" s="22"/>
      <c r="DIL46" s="22"/>
      <c r="DIM46" s="22"/>
      <c r="DIN46" s="22"/>
      <c r="DIO46" s="22"/>
      <c r="DIP46" s="22"/>
      <c r="DIQ46" s="22"/>
      <c r="DIR46" s="22"/>
      <c r="DIS46" s="22"/>
      <c r="DIT46" s="22"/>
      <c r="DIU46" s="22"/>
      <c r="DIV46" s="22"/>
      <c r="DIW46" s="22"/>
      <c r="DIX46" s="22"/>
      <c r="DIY46" s="22"/>
      <c r="DIZ46" s="22"/>
      <c r="DJA46" s="22"/>
      <c r="DJB46" s="22"/>
      <c r="DJC46" s="22"/>
      <c r="DJD46" s="22"/>
      <c r="DJE46" s="22"/>
      <c r="DJF46" s="22"/>
      <c r="DJG46" s="22"/>
      <c r="DJH46" s="22"/>
      <c r="DJI46" s="22"/>
      <c r="DJJ46" s="22"/>
      <c r="DJK46" s="22"/>
      <c r="DJL46" s="22"/>
      <c r="DJM46" s="22"/>
      <c r="DJN46" s="22"/>
      <c r="DJO46" s="22"/>
      <c r="DJP46" s="22"/>
      <c r="DJQ46" s="22"/>
      <c r="DJR46" s="22"/>
      <c r="DJS46" s="22"/>
      <c r="DJT46" s="22"/>
      <c r="DJU46" s="22"/>
      <c r="DJV46" s="22"/>
      <c r="DJW46" s="22"/>
      <c r="DJX46" s="22"/>
      <c r="DJY46" s="22"/>
      <c r="DJZ46" s="22"/>
      <c r="DKA46" s="22"/>
      <c r="DKB46" s="22"/>
      <c r="DKC46" s="22"/>
      <c r="DKD46" s="22"/>
      <c r="DKE46" s="22"/>
      <c r="DKF46" s="22"/>
      <c r="DKG46" s="22"/>
      <c r="DKH46" s="22"/>
      <c r="DKI46" s="22"/>
      <c r="DKJ46" s="22"/>
      <c r="DKK46" s="22"/>
      <c r="DKL46" s="22"/>
      <c r="DKM46" s="22"/>
      <c r="DKN46" s="22"/>
      <c r="DKO46" s="22"/>
      <c r="DKP46" s="22"/>
      <c r="DKQ46" s="22"/>
      <c r="DKR46" s="22"/>
      <c r="DKS46" s="22"/>
      <c r="DKT46" s="22"/>
      <c r="DKU46" s="22"/>
      <c r="DKV46" s="22"/>
      <c r="DKW46" s="22"/>
      <c r="DKX46" s="22"/>
      <c r="DKY46" s="22"/>
      <c r="DKZ46" s="22"/>
      <c r="DLA46" s="22"/>
      <c r="DLB46" s="22"/>
      <c r="DLC46" s="22"/>
      <c r="DLD46" s="22"/>
      <c r="DLE46" s="22"/>
      <c r="DLF46" s="22"/>
      <c r="DLG46" s="22"/>
      <c r="DLH46" s="22"/>
      <c r="DLI46" s="22"/>
      <c r="DLJ46" s="22"/>
      <c r="DLK46" s="22"/>
      <c r="DLL46" s="22"/>
      <c r="DLM46" s="22"/>
      <c r="DLN46" s="22"/>
      <c r="DLO46" s="22"/>
      <c r="DLP46" s="22"/>
      <c r="DLQ46" s="22"/>
      <c r="DLR46" s="22"/>
      <c r="DLS46" s="22"/>
      <c r="DLT46" s="22"/>
      <c r="DLU46" s="22"/>
      <c r="DLV46" s="22"/>
      <c r="DLW46" s="22"/>
      <c r="DLX46" s="22"/>
      <c r="DLY46" s="22"/>
      <c r="DLZ46" s="22"/>
      <c r="DMA46" s="22"/>
      <c r="DMB46" s="22"/>
      <c r="DMC46" s="22"/>
      <c r="DMD46" s="22"/>
      <c r="DME46" s="22"/>
      <c r="DMF46" s="22"/>
      <c r="DMG46" s="22"/>
      <c r="DMH46" s="22"/>
      <c r="DMI46" s="22"/>
      <c r="DMJ46" s="22"/>
      <c r="DMK46" s="22"/>
      <c r="DML46" s="22"/>
      <c r="DMM46" s="22"/>
      <c r="DMN46" s="22"/>
      <c r="DMO46" s="22"/>
      <c r="DMP46" s="22"/>
      <c r="DMQ46" s="22"/>
      <c r="DMR46" s="22"/>
      <c r="DMS46" s="22"/>
      <c r="DMT46" s="22"/>
      <c r="DMU46" s="22"/>
      <c r="DMV46" s="22"/>
      <c r="DMW46" s="22"/>
      <c r="DMX46" s="22"/>
      <c r="DMY46" s="22"/>
      <c r="DMZ46" s="22"/>
      <c r="DNA46" s="22"/>
      <c r="DNB46" s="22"/>
      <c r="DNC46" s="22"/>
      <c r="DND46" s="22"/>
      <c r="DNE46" s="22"/>
      <c r="DNF46" s="22"/>
      <c r="DNG46" s="22"/>
      <c r="DNH46" s="22"/>
      <c r="DNI46" s="22"/>
      <c r="DNJ46" s="22"/>
      <c r="DNK46" s="22"/>
      <c r="DNL46" s="22"/>
      <c r="DNM46" s="22"/>
      <c r="DNN46" s="22"/>
      <c r="DNO46" s="22"/>
      <c r="DNP46" s="22"/>
      <c r="DNQ46" s="22"/>
      <c r="DNR46" s="22"/>
      <c r="DNS46" s="22"/>
      <c r="DNT46" s="22"/>
      <c r="DNU46" s="22"/>
      <c r="DNV46" s="22"/>
      <c r="DNW46" s="22"/>
      <c r="DNX46" s="22"/>
      <c r="DNY46" s="22"/>
      <c r="DNZ46" s="22"/>
      <c r="DOA46" s="22"/>
      <c r="DOB46" s="22"/>
      <c r="DOC46" s="22"/>
      <c r="DOD46" s="22"/>
      <c r="DOE46" s="22"/>
      <c r="DOF46" s="22"/>
      <c r="DOG46" s="22"/>
      <c r="DOH46" s="22"/>
      <c r="DOI46" s="22"/>
      <c r="DOJ46" s="22"/>
      <c r="DOK46" s="22"/>
      <c r="DOL46" s="22"/>
      <c r="DOM46" s="22"/>
      <c r="DON46" s="22"/>
      <c r="DOO46" s="22"/>
      <c r="DOP46" s="22"/>
      <c r="DOQ46" s="22"/>
      <c r="DOR46" s="22"/>
      <c r="DOS46" s="22"/>
      <c r="DOT46" s="22"/>
      <c r="DOU46" s="22"/>
      <c r="DOV46" s="22"/>
      <c r="DOW46" s="22"/>
      <c r="DOX46" s="22"/>
      <c r="DOY46" s="22"/>
      <c r="DOZ46" s="22"/>
      <c r="DPA46" s="22"/>
      <c r="DPB46" s="22"/>
      <c r="DPC46" s="22"/>
      <c r="DPD46" s="22"/>
      <c r="DPE46" s="22"/>
      <c r="DPF46" s="22"/>
      <c r="DPG46" s="22"/>
      <c r="DPH46" s="22"/>
      <c r="DPI46" s="22"/>
      <c r="DPJ46" s="22"/>
      <c r="DPK46" s="22"/>
      <c r="DPL46" s="22"/>
      <c r="DPM46" s="22"/>
      <c r="DPN46" s="22"/>
      <c r="DPO46" s="22"/>
      <c r="DPP46" s="22"/>
      <c r="DPQ46" s="22"/>
      <c r="DPR46" s="22"/>
      <c r="DPS46" s="22"/>
      <c r="DPT46" s="22"/>
      <c r="DPU46" s="22"/>
      <c r="DPV46" s="22"/>
      <c r="DPW46" s="22"/>
      <c r="DPX46" s="22"/>
      <c r="DPY46" s="22"/>
      <c r="DPZ46" s="22"/>
      <c r="DQA46" s="22"/>
      <c r="DQB46" s="22"/>
      <c r="DQC46" s="22"/>
      <c r="DQD46" s="22"/>
      <c r="DQE46" s="22"/>
      <c r="DQF46" s="22"/>
      <c r="DQG46" s="22"/>
      <c r="DQH46" s="22"/>
      <c r="DQI46" s="22"/>
      <c r="DQJ46" s="22"/>
      <c r="DQK46" s="22"/>
      <c r="DQL46" s="22"/>
      <c r="DQM46" s="22"/>
      <c r="DQN46" s="22"/>
      <c r="DQO46" s="22"/>
      <c r="DQP46" s="22"/>
      <c r="DQQ46" s="22"/>
      <c r="DQR46" s="22"/>
      <c r="DQS46" s="22"/>
      <c r="DQT46" s="22"/>
      <c r="DQU46" s="22"/>
      <c r="DQV46" s="22"/>
      <c r="DQW46" s="22"/>
      <c r="DQX46" s="22"/>
      <c r="DQY46" s="22"/>
      <c r="DQZ46" s="22"/>
      <c r="DRA46" s="22"/>
      <c r="DRB46" s="22"/>
      <c r="DRC46" s="22"/>
      <c r="DRD46" s="22"/>
      <c r="DRE46" s="22"/>
      <c r="DRF46" s="22"/>
      <c r="DRG46" s="22"/>
      <c r="DRH46" s="22"/>
      <c r="DRI46" s="22"/>
      <c r="DRJ46" s="22"/>
      <c r="DRK46" s="22"/>
      <c r="DRL46" s="22"/>
      <c r="DRM46" s="22"/>
      <c r="DRN46" s="22"/>
      <c r="DRO46" s="22"/>
      <c r="DRP46" s="22"/>
      <c r="DRQ46" s="22"/>
      <c r="DRR46" s="22"/>
      <c r="DRS46" s="22"/>
      <c r="DRT46" s="22"/>
      <c r="DRU46" s="22"/>
      <c r="DRV46" s="22"/>
      <c r="DRW46" s="22"/>
      <c r="DRX46" s="22"/>
      <c r="DRY46" s="22"/>
      <c r="DRZ46" s="22"/>
      <c r="DSA46" s="22"/>
      <c r="DSB46" s="22"/>
      <c r="DSC46" s="22"/>
      <c r="DSD46" s="22"/>
      <c r="DSE46" s="22"/>
      <c r="DSF46" s="22"/>
      <c r="DSG46" s="22"/>
      <c r="DSH46" s="22"/>
      <c r="DSI46" s="22"/>
      <c r="DSJ46" s="22"/>
      <c r="DSK46" s="22"/>
      <c r="DSL46" s="22"/>
      <c r="DSM46" s="22"/>
      <c r="DSN46" s="22"/>
      <c r="DSO46" s="22"/>
      <c r="DSP46" s="22"/>
      <c r="DSQ46" s="22"/>
      <c r="DSR46" s="22"/>
      <c r="DSS46" s="22"/>
      <c r="DST46" s="22"/>
      <c r="DSU46" s="22"/>
      <c r="DSV46" s="22"/>
      <c r="DSW46" s="22"/>
      <c r="DSX46" s="22"/>
      <c r="DSY46" s="22"/>
      <c r="DSZ46" s="22"/>
      <c r="DTA46" s="22"/>
      <c r="DTB46" s="22"/>
      <c r="DTC46" s="22"/>
      <c r="DTD46" s="22"/>
      <c r="DTE46" s="22"/>
      <c r="DTF46" s="22"/>
      <c r="DTG46" s="22"/>
      <c r="DTH46" s="22"/>
      <c r="DTI46" s="22"/>
      <c r="DTJ46" s="22"/>
      <c r="DTK46" s="22"/>
      <c r="DTL46" s="22"/>
      <c r="DTM46" s="22"/>
      <c r="DTN46" s="22"/>
      <c r="DTO46" s="22"/>
      <c r="DTP46" s="22"/>
      <c r="DTQ46" s="22"/>
      <c r="DTR46" s="22"/>
      <c r="DTS46" s="22"/>
      <c r="DTT46" s="22"/>
      <c r="DTU46" s="22"/>
      <c r="DTV46" s="22"/>
      <c r="DTW46" s="22"/>
      <c r="DTX46" s="22"/>
      <c r="DTY46" s="22"/>
      <c r="DTZ46" s="22"/>
      <c r="DUA46" s="22"/>
      <c r="DUB46" s="22"/>
      <c r="DUC46" s="22"/>
      <c r="DUD46" s="22"/>
      <c r="DUE46" s="22"/>
      <c r="DUF46" s="22"/>
      <c r="DUG46" s="22"/>
      <c r="DUH46" s="22"/>
      <c r="DUI46" s="22"/>
      <c r="DUJ46" s="22"/>
      <c r="DUK46" s="22"/>
      <c r="DUL46" s="22"/>
      <c r="DUM46" s="22"/>
      <c r="DUN46" s="22"/>
      <c r="DUO46" s="22"/>
      <c r="DUP46" s="22"/>
      <c r="DUQ46" s="22"/>
      <c r="DUR46" s="22"/>
      <c r="DUS46" s="22"/>
      <c r="DUT46" s="22"/>
      <c r="DUU46" s="22"/>
      <c r="DUV46" s="22"/>
      <c r="DUW46" s="22"/>
      <c r="DUX46" s="22"/>
      <c r="DUY46" s="22"/>
      <c r="DUZ46" s="22"/>
      <c r="DVA46" s="22"/>
      <c r="DVB46" s="22"/>
      <c r="DVC46" s="22"/>
      <c r="DVD46" s="22"/>
      <c r="DVE46" s="22"/>
      <c r="DVF46" s="22"/>
      <c r="DVG46" s="22"/>
      <c r="DVH46" s="22"/>
      <c r="DVI46" s="22"/>
      <c r="DVJ46" s="22"/>
      <c r="DVK46" s="22"/>
      <c r="DVL46" s="22"/>
      <c r="DVM46" s="22"/>
      <c r="DVN46" s="22"/>
      <c r="DVO46" s="22"/>
      <c r="DVP46" s="22"/>
      <c r="DVQ46" s="22"/>
      <c r="DVR46" s="22"/>
      <c r="DVS46" s="22"/>
      <c r="DVT46" s="22"/>
      <c r="DVU46" s="22"/>
      <c r="DVV46" s="22"/>
      <c r="DVW46" s="22"/>
      <c r="DVX46" s="22"/>
      <c r="DVY46" s="22"/>
      <c r="DVZ46" s="22"/>
      <c r="DWA46" s="22"/>
      <c r="DWB46" s="22"/>
      <c r="DWC46" s="22"/>
      <c r="DWD46" s="22"/>
      <c r="DWE46" s="22"/>
      <c r="DWF46" s="22"/>
      <c r="DWG46" s="22"/>
      <c r="DWH46" s="22"/>
      <c r="DWI46" s="22"/>
      <c r="DWJ46" s="22"/>
      <c r="DWK46" s="22"/>
      <c r="DWL46" s="22"/>
      <c r="DWM46" s="22"/>
      <c r="DWN46" s="22"/>
      <c r="DWO46" s="22"/>
      <c r="DWP46" s="22"/>
      <c r="DWQ46" s="22"/>
      <c r="DWR46" s="22"/>
      <c r="DWS46" s="22"/>
      <c r="DWT46" s="22"/>
      <c r="DWU46" s="22"/>
      <c r="DWV46" s="22"/>
      <c r="DWW46" s="22"/>
      <c r="DWX46" s="22"/>
      <c r="DWY46" s="22"/>
      <c r="DWZ46" s="22"/>
      <c r="DXA46" s="22"/>
      <c r="DXB46" s="22"/>
      <c r="DXC46" s="22"/>
      <c r="DXD46" s="22"/>
      <c r="DXE46" s="22"/>
      <c r="DXF46" s="22"/>
      <c r="DXG46" s="22"/>
      <c r="DXH46" s="22"/>
      <c r="DXI46" s="22"/>
      <c r="DXJ46" s="22"/>
      <c r="DXK46" s="22"/>
      <c r="DXL46" s="22"/>
      <c r="DXM46" s="22"/>
      <c r="DXN46" s="22"/>
      <c r="DXO46" s="22"/>
      <c r="DXP46" s="22"/>
      <c r="DXQ46" s="22"/>
      <c r="DXR46" s="22"/>
      <c r="DXS46" s="22"/>
      <c r="DXT46" s="22"/>
      <c r="DXU46" s="22"/>
      <c r="DXV46" s="22"/>
      <c r="DXW46" s="22"/>
      <c r="DXX46" s="22"/>
      <c r="DXY46" s="22"/>
      <c r="DXZ46" s="22"/>
      <c r="DYA46" s="22"/>
      <c r="DYB46" s="22"/>
      <c r="DYC46" s="22"/>
      <c r="DYD46" s="22"/>
      <c r="DYE46" s="22"/>
      <c r="DYF46" s="22"/>
      <c r="DYG46" s="22"/>
      <c r="DYH46" s="22"/>
      <c r="DYI46" s="22"/>
      <c r="DYJ46" s="22"/>
      <c r="DYK46" s="22"/>
      <c r="DYL46" s="22"/>
      <c r="DYM46" s="22"/>
      <c r="DYN46" s="22"/>
      <c r="DYO46" s="22"/>
      <c r="DYP46" s="22"/>
      <c r="DYQ46" s="22"/>
      <c r="DYR46" s="22"/>
      <c r="DYS46" s="22"/>
      <c r="DYT46" s="22"/>
      <c r="DYU46" s="22"/>
      <c r="DYV46" s="22"/>
      <c r="DYW46" s="22"/>
      <c r="DYX46" s="22"/>
      <c r="DYY46" s="22"/>
      <c r="DYZ46" s="22"/>
      <c r="DZA46" s="22"/>
      <c r="DZB46" s="22"/>
      <c r="DZC46" s="22"/>
      <c r="DZD46" s="22"/>
      <c r="DZE46" s="22"/>
      <c r="DZF46" s="22"/>
      <c r="DZG46" s="22"/>
      <c r="DZH46" s="22"/>
      <c r="DZI46" s="22"/>
      <c r="DZJ46" s="22"/>
      <c r="DZK46" s="22"/>
      <c r="DZL46" s="22"/>
      <c r="DZM46" s="22"/>
      <c r="DZN46" s="22"/>
      <c r="DZO46" s="22"/>
      <c r="DZP46" s="22"/>
      <c r="DZQ46" s="22"/>
      <c r="DZR46" s="22"/>
      <c r="DZS46" s="22"/>
      <c r="DZT46" s="22"/>
      <c r="DZU46" s="22"/>
      <c r="DZV46" s="22"/>
      <c r="DZW46" s="22"/>
      <c r="DZX46" s="22"/>
      <c r="DZY46" s="22"/>
      <c r="DZZ46" s="22"/>
      <c r="EAA46" s="22"/>
      <c r="EAB46" s="22"/>
      <c r="EAC46" s="22"/>
      <c r="EAD46" s="22"/>
      <c r="EAE46" s="22"/>
      <c r="EAF46" s="22"/>
      <c r="EAG46" s="22"/>
      <c r="EAH46" s="22"/>
      <c r="EAI46" s="22"/>
      <c r="EAJ46" s="22"/>
      <c r="EAK46" s="22"/>
      <c r="EAL46" s="22"/>
      <c r="EAM46" s="22"/>
      <c r="EAN46" s="22"/>
      <c r="EAO46" s="22"/>
      <c r="EAP46" s="22"/>
      <c r="EAQ46" s="22"/>
      <c r="EAR46" s="22"/>
      <c r="EAS46" s="22"/>
      <c r="EAT46" s="22"/>
      <c r="EAU46" s="22"/>
      <c r="EAV46" s="22"/>
      <c r="EAW46" s="22"/>
      <c r="EAX46" s="22"/>
      <c r="EAY46" s="22"/>
      <c r="EAZ46" s="22"/>
      <c r="EBA46" s="22"/>
      <c r="EBB46" s="22"/>
      <c r="EBC46" s="22"/>
      <c r="EBD46" s="22"/>
      <c r="EBE46" s="22"/>
      <c r="EBF46" s="22"/>
      <c r="EBG46" s="22"/>
      <c r="EBH46" s="22"/>
      <c r="EBI46" s="22"/>
      <c r="EBJ46" s="22"/>
      <c r="EBK46" s="22"/>
      <c r="EBL46" s="22"/>
      <c r="EBM46" s="22"/>
      <c r="EBN46" s="22"/>
      <c r="EBO46" s="22"/>
      <c r="EBP46" s="22"/>
      <c r="EBQ46" s="22"/>
      <c r="EBR46" s="22"/>
      <c r="EBS46" s="22"/>
      <c r="EBT46" s="22"/>
      <c r="EBU46" s="22"/>
      <c r="EBV46" s="22"/>
      <c r="EBW46" s="22"/>
      <c r="EBX46" s="22"/>
      <c r="EBY46" s="22"/>
      <c r="EBZ46" s="22"/>
      <c r="ECA46" s="22"/>
      <c r="ECB46" s="22"/>
      <c r="ECC46" s="22"/>
      <c r="ECD46" s="22"/>
      <c r="ECE46" s="22"/>
      <c r="ECF46" s="22"/>
      <c r="ECG46" s="22"/>
      <c r="ECH46" s="22"/>
      <c r="ECI46" s="22"/>
      <c r="ECJ46" s="22"/>
      <c r="ECK46" s="22"/>
      <c r="ECL46" s="22"/>
      <c r="ECM46" s="22"/>
      <c r="ECN46" s="22"/>
      <c r="ECO46" s="22"/>
      <c r="ECP46" s="22"/>
      <c r="ECQ46" s="22"/>
      <c r="ECR46" s="22"/>
      <c r="ECS46" s="22"/>
      <c r="ECT46" s="22"/>
      <c r="ECU46" s="22"/>
      <c r="ECV46" s="22"/>
      <c r="ECW46" s="22"/>
      <c r="ECX46" s="22"/>
      <c r="ECY46" s="22"/>
      <c r="ECZ46" s="22"/>
      <c r="EDA46" s="22"/>
      <c r="EDB46" s="22"/>
      <c r="EDC46" s="22"/>
      <c r="EDD46" s="22"/>
      <c r="EDE46" s="22"/>
      <c r="EDF46" s="22"/>
      <c r="EDG46" s="22"/>
      <c r="EDH46" s="22"/>
      <c r="EDI46" s="22"/>
      <c r="EDJ46" s="22"/>
      <c r="EDK46" s="22"/>
      <c r="EDL46" s="22"/>
      <c r="EDM46" s="22"/>
      <c r="EDN46" s="22"/>
      <c r="EDO46" s="22"/>
      <c r="EDP46" s="22"/>
      <c r="EDQ46" s="22"/>
      <c r="EDR46" s="22"/>
      <c r="EDS46" s="22"/>
      <c r="EDT46" s="22"/>
      <c r="EDU46" s="22"/>
      <c r="EDV46" s="22"/>
      <c r="EDW46" s="22"/>
      <c r="EDX46" s="22"/>
      <c r="EDY46" s="22"/>
      <c r="EDZ46" s="22"/>
      <c r="EEA46" s="22"/>
      <c r="EEB46" s="22"/>
      <c r="EEC46" s="22"/>
      <c r="EED46" s="22"/>
      <c r="EEE46" s="22"/>
      <c r="EEF46" s="22"/>
      <c r="EEG46" s="22"/>
      <c r="EEH46" s="22"/>
      <c r="EEI46" s="22"/>
      <c r="EEJ46" s="22"/>
      <c r="EEK46" s="22"/>
      <c r="EEL46" s="22"/>
      <c r="EEM46" s="22"/>
      <c r="EEN46" s="22"/>
      <c r="EEO46" s="22"/>
      <c r="EEP46" s="22"/>
      <c r="EEQ46" s="22"/>
      <c r="EER46" s="22"/>
      <c r="EES46" s="22"/>
      <c r="EET46" s="22"/>
      <c r="EEU46" s="22"/>
      <c r="EEV46" s="22"/>
      <c r="EEW46" s="22"/>
      <c r="EEX46" s="22"/>
      <c r="EEY46" s="22"/>
      <c r="EEZ46" s="22"/>
      <c r="EFA46" s="22"/>
      <c r="EFB46" s="22"/>
      <c r="EFC46" s="22"/>
      <c r="EFD46" s="22"/>
      <c r="EFE46" s="22"/>
      <c r="EFF46" s="22"/>
      <c r="EFG46" s="22"/>
      <c r="EFH46" s="22"/>
      <c r="EFI46" s="22"/>
      <c r="EFJ46" s="22"/>
      <c r="EFK46" s="22"/>
      <c r="EFL46" s="22"/>
      <c r="EFM46" s="22"/>
      <c r="EFN46" s="22"/>
      <c r="EFO46" s="22"/>
      <c r="EFP46" s="22"/>
      <c r="EFQ46" s="22"/>
      <c r="EFR46" s="22"/>
      <c r="EFS46" s="22"/>
      <c r="EFT46" s="22"/>
      <c r="EFU46" s="22"/>
      <c r="EFV46" s="22"/>
      <c r="EFW46" s="22"/>
      <c r="EFX46" s="22"/>
      <c r="EFY46" s="22"/>
      <c r="EFZ46" s="22"/>
      <c r="EGA46" s="22"/>
      <c r="EGB46" s="22"/>
      <c r="EGC46" s="22"/>
      <c r="EGD46" s="22"/>
      <c r="EGE46" s="22"/>
      <c r="EGF46" s="22"/>
      <c r="EGG46" s="22"/>
      <c r="EGH46" s="22"/>
      <c r="EGI46" s="22"/>
      <c r="EGJ46" s="22"/>
      <c r="EGK46" s="22"/>
      <c r="EGL46" s="22"/>
      <c r="EGM46" s="22"/>
      <c r="EGN46" s="22"/>
      <c r="EGO46" s="22"/>
      <c r="EGP46" s="22"/>
      <c r="EGQ46" s="22"/>
      <c r="EGR46" s="22"/>
      <c r="EGS46" s="22"/>
      <c r="EGT46" s="22"/>
      <c r="EGU46" s="22"/>
      <c r="EGV46" s="22"/>
      <c r="EGW46" s="22"/>
      <c r="EGX46" s="22"/>
      <c r="EGY46" s="22"/>
      <c r="EGZ46" s="22"/>
      <c r="EHA46" s="22"/>
      <c r="EHB46" s="22"/>
      <c r="EHC46" s="22"/>
      <c r="EHD46" s="22"/>
      <c r="EHE46" s="22"/>
      <c r="EHF46" s="22"/>
      <c r="EHG46" s="22"/>
      <c r="EHH46" s="22"/>
      <c r="EHI46" s="22"/>
      <c r="EHJ46" s="22"/>
      <c r="EHK46" s="22"/>
      <c r="EHL46" s="22"/>
      <c r="EHM46" s="22"/>
      <c r="EHN46" s="22"/>
      <c r="EHO46" s="22"/>
      <c r="EHP46" s="22"/>
      <c r="EHQ46" s="22"/>
      <c r="EHR46" s="22"/>
      <c r="EHS46" s="22"/>
      <c r="EHT46" s="22"/>
      <c r="EHU46" s="22"/>
      <c r="EHV46" s="22"/>
      <c r="EHW46" s="22"/>
      <c r="EHX46" s="22"/>
      <c r="EHY46" s="22"/>
      <c r="EHZ46" s="22"/>
      <c r="EIA46" s="22"/>
      <c r="EIB46" s="22"/>
      <c r="EIC46" s="22"/>
      <c r="EID46" s="22"/>
      <c r="EIE46" s="22"/>
      <c r="EIF46" s="22"/>
      <c r="EIG46" s="22"/>
      <c r="EIH46" s="22"/>
      <c r="EII46" s="22"/>
      <c r="EIJ46" s="22"/>
      <c r="EIK46" s="22"/>
      <c r="EIL46" s="22"/>
      <c r="EIM46" s="22"/>
      <c r="EIN46" s="22"/>
      <c r="EIO46" s="22"/>
      <c r="EIP46" s="22"/>
      <c r="EIQ46" s="22"/>
      <c r="EIR46" s="22"/>
      <c r="EIS46" s="22"/>
      <c r="EIT46" s="22"/>
      <c r="EIU46" s="22"/>
      <c r="EIV46" s="22"/>
      <c r="EIW46" s="22"/>
      <c r="EIX46" s="22"/>
      <c r="EIY46" s="22"/>
      <c r="EIZ46" s="22"/>
      <c r="EJA46" s="22"/>
      <c r="EJB46" s="22"/>
      <c r="EJC46" s="22"/>
      <c r="EJD46" s="22"/>
      <c r="EJE46" s="22"/>
      <c r="EJF46" s="22"/>
      <c r="EJG46" s="22"/>
      <c r="EJH46" s="22"/>
      <c r="EJI46" s="22"/>
      <c r="EJJ46" s="22"/>
      <c r="EJK46" s="22"/>
      <c r="EJL46" s="22"/>
      <c r="EJM46" s="22"/>
      <c r="EJN46" s="22"/>
      <c r="EJO46" s="22"/>
      <c r="EJP46" s="22"/>
      <c r="EJQ46" s="22"/>
      <c r="EJR46" s="22"/>
      <c r="EJS46" s="22"/>
      <c r="EJT46" s="22"/>
      <c r="EJU46" s="22"/>
      <c r="EJV46" s="22"/>
      <c r="EJW46" s="22"/>
      <c r="EJX46" s="22"/>
      <c r="EJY46" s="22"/>
      <c r="EJZ46" s="22"/>
      <c r="EKA46" s="22"/>
      <c r="EKB46" s="22"/>
      <c r="EKC46" s="22"/>
      <c r="EKD46" s="22"/>
      <c r="EKE46" s="22"/>
      <c r="EKF46" s="22"/>
      <c r="EKG46" s="22"/>
      <c r="EKH46" s="22"/>
      <c r="EKI46" s="22"/>
      <c r="EKJ46" s="22"/>
      <c r="EKK46" s="22"/>
      <c r="EKL46" s="22"/>
      <c r="EKM46" s="22"/>
      <c r="EKN46" s="22"/>
      <c r="EKO46" s="22"/>
      <c r="EKP46" s="22"/>
      <c r="EKQ46" s="22"/>
      <c r="EKR46" s="22"/>
      <c r="EKS46" s="22"/>
      <c r="EKT46" s="22"/>
      <c r="EKU46" s="22"/>
      <c r="EKV46" s="22"/>
      <c r="EKW46" s="22"/>
      <c r="EKX46" s="22"/>
      <c r="EKY46" s="22"/>
      <c r="EKZ46" s="22"/>
      <c r="ELA46" s="22"/>
      <c r="ELB46" s="22"/>
      <c r="ELC46" s="22"/>
      <c r="ELD46" s="22"/>
      <c r="ELE46" s="22"/>
      <c r="ELF46" s="22"/>
      <c r="ELG46" s="22"/>
      <c r="ELH46" s="22"/>
      <c r="ELI46" s="22"/>
      <c r="ELJ46" s="22"/>
      <c r="ELK46" s="22"/>
      <c r="ELL46" s="22"/>
      <c r="ELM46" s="22"/>
      <c r="ELN46" s="22"/>
      <c r="ELO46" s="22"/>
      <c r="ELP46" s="22"/>
      <c r="ELQ46" s="22"/>
      <c r="ELR46" s="22"/>
      <c r="ELS46" s="22"/>
      <c r="ELT46" s="22"/>
      <c r="ELU46" s="22"/>
      <c r="ELV46" s="22"/>
      <c r="ELW46" s="22"/>
      <c r="ELX46" s="22"/>
      <c r="ELY46" s="22"/>
      <c r="ELZ46" s="22"/>
      <c r="EMA46" s="22"/>
      <c r="EMB46" s="22"/>
      <c r="EMC46" s="22"/>
      <c r="EMD46" s="22"/>
      <c r="EME46" s="22"/>
      <c r="EMF46" s="22"/>
      <c r="EMG46" s="22"/>
      <c r="EMH46" s="22"/>
      <c r="EMI46" s="22"/>
      <c r="EMJ46" s="22"/>
      <c r="EMK46" s="22"/>
      <c r="EML46" s="22"/>
      <c r="EMM46" s="22"/>
      <c r="EMN46" s="22"/>
      <c r="EMO46" s="22"/>
      <c r="EMP46" s="22"/>
      <c r="EMQ46" s="22"/>
      <c r="EMR46" s="22"/>
      <c r="EMS46" s="22"/>
      <c r="EMT46" s="22"/>
      <c r="EMU46" s="22"/>
      <c r="EMV46" s="22"/>
      <c r="EMW46" s="22"/>
      <c r="EMX46" s="22"/>
      <c r="EMY46" s="22"/>
      <c r="EMZ46" s="22"/>
      <c r="ENA46" s="22"/>
      <c r="ENB46" s="22"/>
      <c r="ENC46" s="22"/>
      <c r="END46" s="22"/>
      <c r="ENE46" s="22"/>
      <c r="ENF46" s="22"/>
      <c r="ENG46" s="22"/>
      <c r="ENH46" s="22"/>
      <c r="ENI46" s="22"/>
      <c r="ENJ46" s="22"/>
      <c r="ENK46" s="22"/>
      <c r="ENL46" s="22"/>
      <c r="ENM46" s="22"/>
      <c r="ENN46" s="22"/>
      <c r="ENO46" s="22"/>
      <c r="ENP46" s="22"/>
      <c r="ENQ46" s="22"/>
      <c r="ENR46" s="22"/>
      <c r="ENS46" s="22"/>
      <c r="ENT46" s="22"/>
      <c r="ENU46" s="22"/>
      <c r="ENV46" s="22"/>
      <c r="ENW46" s="22"/>
      <c r="ENX46" s="22"/>
      <c r="ENY46" s="22"/>
      <c r="ENZ46" s="22"/>
      <c r="EOA46" s="22"/>
      <c r="EOB46" s="22"/>
      <c r="EOC46" s="22"/>
      <c r="EOD46" s="22"/>
      <c r="EOE46" s="22"/>
      <c r="EOF46" s="22"/>
      <c r="EOG46" s="22"/>
      <c r="EOH46" s="22"/>
      <c r="EOI46" s="22"/>
      <c r="EOJ46" s="22"/>
      <c r="EOK46" s="22"/>
      <c r="EOL46" s="22"/>
      <c r="EOM46" s="22"/>
      <c r="EON46" s="22"/>
      <c r="EOO46" s="22"/>
      <c r="EOP46" s="22"/>
      <c r="EOQ46" s="22"/>
      <c r="EOR46" s="22"/>
      <c r="EOS46" s="22"/>
      <c r="EOT46" s="22"/>
      <c r="EOU46" s="22"/>
      <c r="EOV46" s="22"/>
      <c r="EOW46" s="22"/>
      <c r="EOX46" s="22"/>
      <c r="EOY46" s="22"/>
      <c r="EOZ46" s="22"/>
      <c r="EPA46" s="22"/>
      <c r="EPB46" s="22"/>
      <c r="EPC46" s="22"/>
      <c r="EPD46" s="22"/>
      <c r="EPE46" s="22"/>
      <c r="EPF46" s="22"/>
      <c r="EPG46" s="22"/>
      <c r="EPH46" s="22"/>
      <c r="EPI46" s="22"/>
      <c r="EPJ46" s="22"/>
      <c r="EPK46" s="22"/>
      <c r="EPL46" s="22"/>
      <c r="EPM46" s="22"/>
      <c r="EPN46" s="22"/>
      <c r="EPO46" s="22"/>
      <c r="EPP46" s="22"/>
      <c r="EPQ46" s="22"/>
      <c r="EPR46" s="22"/>
      <c r="EPS46" s="22"/>
      <c r="EPT46" s="22"/>
      <c r="EPU46" s="22"/>
      <c r="EPV46" s="22"/>
      <c r="EPW46" s="22"/>
      <c r="EPX46" s="22"/>
      <c r="EPY46" s="22"/>
      <c r="EPZ46" s="22"/>
      <c r="EQA46" s="22"/>
      <c r="EQB46" s="22"/>
      <c r="EQC46" s="22"/>
      <c r="EQD46" s="22"/>
      <c r="EQE46" s="22"/>
      <c r="EQF46" s="22"/>
      <c r="EQG46" s="22"/>
      <c r="EQH46" s="22"/>
      <c r="EQI46" s="22"/>
      <c r="EQJ46" s="22"/>
      <c r="EQK46" s="22"/>
      <c r="EQL46" s="22"/>
      <c r="EQM46" s="22"/>
      <c r="EQN46" s="22"/>
      <c r="EQO46" s="22"/>
      <c r="EQP46" s="22"/>
      <c r="EQQ46" s="22"/>
      <c r="EQR46" s="22"/>
      <c r="EQS46" s="22"/>
      <c r="EQT46" s="22"/>
      <c r="EQU46" s="22"/>
      <c r="EQV46" s="22"/>
      <c r="EQW46" s="22"/>
      <c r="EQX46" s="22"/>
      <c r="EQY46" s="22"/>
      <c r="EQZ46" s="22"/>
      <c r="ERA46" s="22"/>
      <c r="ERB46" s="22"/>
      <c r="ERC46" s="22"/>
      <c r="ERD46" s="22"/>
      <c r="ERE46" s="22"/>
      <c r="ERF46" s="22"/>
      <c r="ERG46" s="22"/>
      <c r="ERH46" s="22"/>
      <c r="ERI46" s="22"/>
      <c r="ERJ46" s="22"/>
      <c r="ERK46" s="22"/>
      <c r="ERL46" s="22"/>
      <c r="ERM46" s="22"/>
      <c r="ERN46" s="22"/>
      <c r="ERO46" s="22"/>
      <c r="ERP46" s="22"/>
      <c r="ERQ46" s="22"/>
      <c r="ERR46" s="22"/>
      <c r="ERS46" s="22"/>
      <c r="ERT46" s="22"/>
      <c r="ERU46" s="22"/>
      <c r="ERV46" s="22"/>
      <c r="ERW46" s="22"/>
      <c r="ERX46" s="22"/>
      <c r="ERY46" s="22"/>
      <c r="ERZ46" s="22"/>
      <c r="ESA46" s="22"/>
      <c r="ESB46" s="22"/>
      <c r="ESC46" s="22"/>
      <c r="ESD46" s="22"/>
      <c r="ESE46" s="22"/>
      <c r="ESF46" s="22"/>
      <c r="ESG46" s="22"/>
      <c r="ESH46" s="22"/>
      <c r="ESI46" s="22"/>
      <c r="ESJ46" s="22"/>
      <c r="ESK46" s="22"/>
      <c r="ESL46" s="22"/>
      <c r="ESM46" s="22"/>
      <c r="ESN46" s="22"/>
      <c r="ESO46" s="22"/>
      <c r="ESP46" s="22"/>
      <c r="ESQ46" s="22"/>
      <c r="ESR46" s="22"/>
      <c r="ESS46" s="22"/>
      <c r="EST46" s="22"/>
      <c r="ESU46" s="22"/>
      <c r="ESV46" s="22"/>
      <c r="ESW46" s="22"/>
      <c r="ESX46" s="22"/>
      <c r="ESY46" s="22"/>
      <c r="ESZ46" s="22"/>
      <c r="ETA46" s="22"/>
      <c r="ETB46" s="22"/>
      <c r="ETC46" s="22"/>
      <c r="ETD46" s="22"/>
      <c r="ETE46" s="22"/>
      <c r="ETF46" s="22"/>
      <c r="ETG46" s="22"/>
      <c r="ETH46" s="22"/>
      <c r="ETI46" s="22"/>
      <c r="ETJ46" s="22"/>
      <c r="ETK46" s="22"/>
      <c r="ETL46" s="22"/>
      <c r="ETM46" s="22"/>
      <c r="ETN46" s="22"/>
      <c r="ETO46" s="22"/>
      <c r="ETP46" s="22"/>
      <c r="ETQ46" s="22"/>
      <c r="ETR46" s="22"/>
      <c r="ETS46" s="22"/>
      <c r="ETT46" s="22"/>
      <c r="ETU46" s="22"/>
      <c r="ETV46" s="22"/>
      <c r="ETW46" s="22"/>
      <c r="ETX46" s="22"/>
      <c r="ETY46" s="22"/>
      <c r="ETZ46" s="22"/>
      <c r="EUA46" s="22"/>
      <c r="EUB46" s="22"/>
      <c r="EUC46" s="22"/>
      <c r="EUD46" s="22"/>
      <c r="EUE46" s="22"/>
      <c r="EUF46" s="22"/>
      <c r="EUG46" s="22"/>
      <c r="EUH46" s="22"/>
      <c r="EUI46" s="22"/>
      <c r="EUJ46" s="22"/>
      <c r="EUK46" s="22"/>
      <c r="EUL46" s="22"/>
      <c r="EUM46" s="22"/>
      <c r="EUN46" s="22"/>
      <c r="EUO46" s="22"/>
      <c r="EUP46" s="22"/>
      <c r="EUQ46" s="22"/>
      <c r="EUR46" s="22"/>
      <c r="EUS46" s="22"/>
      <c r="EUT46" s="22"/>
      <c r="EUU46" s="22"/>
      <c r="EUV46" s="22"/>
      <c r="EUW46" s="22"/>
      <c r="EUX46" s="22"/>
      <c r="EUY46" s="22"/>
      <c r="EUZ46" s="22"/>
      <c r="EVA46" s="22"/>
      <c r="EVB46" s="22"/>
      <c r="EVC46" s="22"/>
      <c r="EVD46" s="22"/>
      <c r="EVE46" s="22"/>
      <c r="EVF46" s="22"/>
      <c r="EVG46" s="22"/>
      <c r="EVH46" s="22"/>
      <c r="EVI46" s="22"/>
      <c r="EVJ46" s="22"/>
      <c r="EVK46" s="22"/>
      <c r="EVL46" s="22"/>
      <c r="EVM46" s="22"/>
      <c r="EVN46" s="22"/>
      <c r="EVO46" s="22"/>
      <c r="EVP46" s="22"/>
      <c r="EVQ46" s="22"/>
      <c r="EVR46" s="22"/>
      <c r="EVS46" s="22"/>
      <c r="EVT46" s="22"/>
      <c r="EVU46" s="22"/>
      <c r="EVV46" s="22"/>
      <c r="EVW46" s="22"/>
      <c r="EVX46" s="22"/>
      <c r="EVY46" s="22"/>
      <c r="EVZ46" s="22"/>
      <c r="EWA46" s="22"/>
      <c r="EWB46" s="22"/>
      <c r="EWC46" s="22"/>
      <c r="EWD46" s="22"/>
      <c r="EWE46" s="22"/>
      <c r="EWF46" s="22"/>
      <c r="EWG46" s="22"/>
      <c r="EWH46" s="22"/>
      <c r="EWI46" s="22"/>
      <c r="EWJ46" s="22"/>
      <c r="EWK46" s="22"/>
      <c r="EWL46" s="22"/>
      <c r="EWM46" s="22"/>
      <c r="EWN46" s="22"/>
      <c r="EWO46" s="22"/>
      <c r="EWP46" s="22"/>
      <c r="EWQ46" s="22"/>
      <c r="EWR46" s="22"/>
      <c r="EWS46" s="22"/>
      <c r="EWT46" s="22"/>
      <c r="EWU46" s="22"/>
      <c r="EWV46" s="22"/>
      <c r="EWW46" s="22"/>
      <c r="EWX46" s="22"/>
      <c r="EWY46" s="22"/>
      <c r="EWZ46" s="22"/>
      <c r="EXA46" s="22"/>
      <c r="EXB46" s="22"/>
      <c r="EXC46" s="22"/>
      <c r="EXD46" s="22"/>
      <c r="EXE46" s="22"/>
      <c r="EXF46" s="22"/>
      <c r="EXG46" s="22"/>
      <c r="EXH46" s="22"/>
      <c r="EXI46" s="22"/>
      <c r="EXJ46" s="22"/>
      <c r="EXK46" s="22"/>
      <c r="EXL46" s="22"/>
      <c r="EXM46" s="22"/>
      <c r="EXN46" s="22"/>
      <c r="EXO46" s="22"/>
      <c r="EXP46" s="22"/>
      <c r="EXQ46" s="22"/>
      <c r="EXR46" s="22"/>
      <c r="EXS46" s="22"/>
      <c r="EXT46" s="22"/>
      <c r="EXU46" s="22"/>
      <c r="EXV46" s="22"/>
      <c r="EXW46" s="22"/>
      <c r="EXX46" s="22"/>
      <c r="EXY46" s="22"/>
      <c r="EXZ46" s="22"/>
      <c r="EYA46" s="22"/>
      <c r="EYB46" s="22"/>
      <c r="EYC46" s="22"/>
      <c r="EYD46" s="22"/>
      <c r="EYE46" s="22"/>
      <c r="EYF46" s="22"/>
      <c r="EYG46" s="22"/>
      <c r="EYH46" s="22"/>
      <c r="EYI46" s="22"/>
      <c r="EYJ46" s="22"/>
      <c r="EYK46" s="22"/>
      <c r="EYL46" s="22"/>
      <c r="EYM46" s="22"/>
      <c r="EYN46" s="22"/>
      <c r="EYO46" s="22"/>
      <c r="EYP46" s="22"/>
      <c r="EYQ46" s="22"/>
      <c r="EYR46" s="22"/>
      <c r="EYS46" s="22"/>
      <c r="EYT46" s="22"/>
      <c r="EYU46" s="22"/>
      <c r="EYV46" s="22"/>
      <c r="EYW46" s="22"/>
      <c r="EYX46" s="22"/>
      <c r="EYY46" s="22"/>
      <c r="EYZ46" s="22"/>
      <c r="EZA46" s="22"/>
      <c r="EZB46" s="22"/>
      <c r="EZC46" s="22"/>
      <c r="EZD46" s="22"/>
      <c r="EZE46" s="22"/>
      <c r="EZF46" s="22"/>
      <c r="EZG46" s="22"/>
      <c r="EZH46" s="22"/>
      <c r="EZI46" s="22"/>
      <c r="EZJ46" s="22"/>
      <c r="EZK46" s="22"/>
      <c r="EZL46" s="22"/>
      <c r="EZM46" s="22"/>
      <c r="EZN46" s="22"/>
      <c r="EZO46" s="22"/>
      <c r="EZP46" s="22"/>
      <c r="EZQ46" s="22"/>
      <c r="EZR46" s="22"/>
      <c r="EZS46" s="22"/>
      <c r="EZT46" s="22"/>
      <c r="EZU46" s="22"/>
      <c r="EZV46" s="22"/>
      <c r="EZW46" s="22"/>
      <c r="EZX46" s="22"/>
      <c r="EZY46" s="22"/>
      <c r="EZZ46" s="22"/>
      <c r="FAA46" s="22"/>
      <c r="FAB46" s="22"/>
      <c r="FAC46" s="22"/>
      <c r="FAD46" s="22"/>
      <c r="FAE46" s="22"/>
      <c r="FAF46" s="22"/>
      <c r="FAG46" s="22"/>
      <c r="FAH46" s="22"/>
      <c r="FAI46" s="22"/>
      <c r="FAJ46" s="22"/>
      <c r="FAK46" s="22"/>
      <c r="FAL46" s="22"/>
      <c r="FAM46" s="22"/>
      <c r="FAN46" s="22"/>
      <c r="FAO46" s="22"/>
      <c r="FAP46" s="22"/>
      <c r="FAQ46" s="22"/>
      <c r="FAR46" s="22"/>
      <c r="FAS46" s="22"/>
      <c r="FAT46" s="22"/>
      <c r="FAU46" s="22"/>
      <c r="FAV46" s="22"/>
      <c r="FAW46" s="22"/>
      <c r="FAX46" s="22"/>
      <c r="FAY46" s="22"/>
      <c r="FAZ46" s="22"/>
      <c r="FBA46" s="22"/>
      <c r="FBB46" s="22"/>
      <c r="FBC46" s="22"/>
      <c r="FBD46" s="22"/>
      <c r="FBE46" s="22"/>
      <c r="FBF46" s="22"/>
      <c r="FBG46" s="22"/>
      <c r="FBH46" s="22"/>
      <c r="FBI46" s="22"/>
      <c r="FBJ46" s="22"/>
      <c r="FBK46" s="22"/>
      <c r="FBL46" s="22"/>
      <c r="FBM46" s="22"/>
      <c r="FBN46" s="22"/>
      <c r="FBO46" s="22"/>
      <c r="FBP46" s="22"/>
      <c r="FBQ46" s="22"/>
      <c r="FBR46" s="22"/>
      <c r="FBS46" s="22"/>
      <c r="FBT46" s="22"/>
      <c r="FBU46" s="22"/>
      <c r="FBV46" s="22"/>
      <c r="FBW46" s="22"/>
      <c r="FBX46" s="22"/>
      <c r="FBY46" s="22"/>
      <c r="FBZ46" s="22"/>
      <c r="FCA46" s="22"/>
      <c r="FCB46" s="22"/>
      <c r="FCC46" s="22"/>
      <c r="FCD46" s="22"/>
      <c r="FCE46" s="22"/>
      <c r="FCF46" s="22"/>
      <c r="FCG46" s="22"/>
      <c r="FCH46" s="22"/>
      <c r="FCI46" s="22"/>
      <c r="FCJ46" s="22"/>
      <c r="FCK46" s="22"/>
      <c r="FCL46" s="22"/>
      <c r="FCM46" s="22"/>
      <c r="FCN46" s="22"/>
      <c r="FCO46" s="22"/>
      <c r="FCP46" s="22"/>
      <c r="FCQ46" s="22"/>
      <c r="FCR46" s="22"/>
      <c r="FCS46" s="22"/>
      <c r="FCT46" s="22"/>
      <c r="FCU46" s="22"/>
      <c r="FCV46" s="22"/>
      <c r="FCW46" s="22"/>
      <c r="FCX46" s="22"/>
      <c r="FCY46" s="22"/>
      <c r="FCZ46" s="22"/>
      <c r="FDA46" s="22"/>
      <c r="FDB46" s="22"/>
      <c r="FDC46" s="22"/>
      <c r="FDD46" s="22"/>
      <c r="FDE46" s="22"/>
      <c r="FDF46" s="22"/>
      <c r="FDG46" s="22"/>
      <c r="FDH46" s="22"/>
      <c r="FDI46" s="22"/>
      <c r="FDJ46" s="22"/>
      <c r="FDK46" s="22"/>
      <c r="FDL46" s="22"/>
      <c r="FDM46" s="22"/>
      <c r="FDN46" s="22"/>
      <c r="FDO46" s="22"/>
      <c r="FDP46" s="22"/>
      <c r="FDQ46" s="22"/>
      <c r="FDR46" s="22"/>
      <c r="FDS46" s="22"/>
      <c r="FDT46" s="22"/>
      <c r="FDU46" s="22"/>
      <c r="FDV46" s="22"/>
      <c r="FDW46" s="22"/>
      <c r="FDX46" s="22"/>
      <c r="FDY46" s="22"/>
      <c r="FDZ46" s="22"/>
      <c r="FEA46" s="22"/>
      <c r="FEB46" s="22"/>
      <c r="FEC46" s="22"/>
      <c r="FED46" s="22"/>
      <c r="FEE46" s="22"/>
      <c r="FEF46" s="22"/>
      <c r="FEG46" s="22"/>
      <c r="FEH46" s="22"/>
      <c r="FEI46" s="22"/>
      <c r="FEJ46" s="22"/>
      <c r="FEK46" s="22"/>
      <c r="FEL46" s="22"/>
      <c r="FEM46" s="22"/>
      <c r="FEN46" s="22"/>
      <c r="FEO46" s="22"/>
      <c r="FEP46" s="22"/>
      <c r="FEQ46" s="22"/>
      <c r="FER46" s="22"/>
      <c r="FES46" s="22"/>
      <c r="FET46" s="22"/>
      <c r="FEU46" s="22"/>
      <c r="FEV46" s="22"/>
      <c r="FEW46" s="22"/>
      <c r="FEX46" s="22"/>
      <c r="FEY46" s="22"/>
      <c r="FEZ46" s="22"/>
      <c r="FFA46" s="22"/>
      <c r="FFB46" s="22"/>
      <c r="FFC46" s="22"/>
      <c r="FFD46" s="22"/>
      <c r="FFE46" s="22"/>
      <c r="FFF46" s="22"/>
      <c r="FFG46" s="22"/>
      <c r="FFH46" s="22"/>
      <c r="FFI46" s="22"/>
      <c r="FFJ46" s="22"/>
      <c r="FFK46" s="22"/>
      <c r="FFL46" s="22"/>
      <c r="FFM46" s="22"/>
      <c r="FFN46" s="22"/>
      <c r="FFO46" s="22"/>
      <c r="FFP46" s="22"/>
      <c r="FFQ46" s="22"/>
      <c r="FFR46" s="22"/>
      <c r="FFS46" s="22"/>
      <c r="FFT46" s="22"/>
      <c r="FFU46" s="22"/>
      <c r="FFV46" s="22"/>
      <c r="FFW46" s="22"/>
      <c r="FFX46" s="22"/>
      <c r="FFY46" s="22"/>
      <c r="FFZ46" s="22"/>
      <c r="FGA46" s="22"/>
      <c r="FGB46" s="22"/>
      <c r="FGC46" s="22"/>
      <c r="FGD46" s="22"/>
      <c r="FGE46" s="22"/>
      <c r="FGF46" s="22"/>
      <c r="FGG46" s="22"/>
      <c r="FGH46" s="22"/>
      <c r="FGI46" s="22"/>
      <c r="FGJ46" s="22"/>
      <c r="FGK46" s="22"/>
      <c r="FGL46" s="22"/>
      <c r="FGM46" s="22"/>
      <c r="FGN46" s="22"/>
      <c r="FGO46" s="22"/>
      <c r="FGP46" s="22"/>
      <c r="FGQ46" s="22"/>
      <c r="FGR46" s="22"/>
      <c r="FGS46" s="22"/>
      <c r="FGT46" s="22"/>
      <c r="FGU46" s="22"/>
      <c r="FGV46" s="22"/>
      <c r="FGW46" s="22"/>
      <c r="FGX46" s="22"/>
      <c r="FGY46" s="22"/>
      <c r="FGZ46" s="22"/>
      <c r="FHA46" s="22"/>
      <c r="FHB46" s="22"/>
      <c r="FHC46" s="22"/>
      <c r="FHD46" s="22"/>
      <c r="FHE46" s="22"/>
      <c r="FHF46" s="22"/>
      <c r="FHG46" s="22"/>
      <c r="FHH46" s="22"/>
      <c r="FHI46" s="22"/>
      <c r="FHJ46" s="22"/>
      <c r="FHK46" s="22"/>
      <c r="FHL46" s="22"/>
      <c r="FHM46" s="22"/>
      <c r="FHN46" s="22"/>
      <c r="FHO46" s="22"/>
      <c r="FHP46" s="22"/>
      <c r="FHQ46" s="22"/>
      <c r="FHR46" s="22"/>
      <c r="FHS46" s="22"/>
      <c r="FHT46" s="22"/>
      <c r="FHU46" s="22"/>
      <c r="FHV46" s="22"/>
      <c r="FHW46" s="22"/>
      <c r="FHX46" s="22"/>
      <c r="FHY46" s="22"/>
      <c r="FHZ46" s="22"/>
      <c r="FIA46" s="22"/>
      <c r="FIB46" s="22"/>
      <c r="FIC46" s="22"/>
      <c r="FID46" s="22"/>
      <c r="FIE46" s="22"/>
      <c r="FIF46" s="22"/>
      <c r="FIG46" s="22"/>
      <c r="FIH46" s="22"/>
      <c r="FII46" s="22"/>
      <c r="FIJ46" s="22"/>
      <c r="FIK46" s="22"/>
      <c r="FIL46" s="22"/>
      <c r="FIM46" s="22"/>
      <c r="FIN46" s="22"/>
      <c r="FIO46" s="22"/>
      <c r="FIP46" s="22"/>
      <c r="FIQ46" s="22"/>
      <c r="FIR46" s="22"/>
      <c r="FIS46" s="22"/>
      <c r="FIT46" s="22"/>
      <c r="FIU46" s="22"/>
      <c r="FIV46" s="22"/>
      <c r="FIW46" s="22"/>
      <c r="FIX46" s="22"/>
      <c r="FIY46" s="22"/>
      <c r="FIZ46" s="22"/>
      <c r="FJA46" s="22"/>
      <c r="FJB46" s="22"/>
      <c r="FJC46" s="22"/>
      <c r="FJD46" s="22"/>
      <c r="FJE46" s="22"/>
      <c r="FJF46" s="22"/>
      <c r="FJG46" s="22"/>
      <c r="FJH46" s="22"/>
      <c r="FJI46" s="22"/>
      <c r="FJJ46" s="22"/>
      <c r="FJK46" s="22"/>
      <c r="FJL46" s="22"/>
      <c r="FJM46" s="22"/>
      <c r="FJN46" s="22"/>
      <c r="FJO46" s="22"/>
      <c r="FJP46" s="22"/>
      <c r="FJQ46" s="22"/>
      <c r="FJR46" s="22"/>
      <c r="FJS46" s="22"/>
      <c r="FJT46" s="22"/>
      <c r="FJU46" s="22"/>
      <c r="FJV46" s="22"/>
      <c r="FJW46" s="22"/>
      <c r="FJX46" s="22"/>
      <c r="FJY46" s="22"/>
      <c r="FJZ46" s="22"/>
      <c r="FKA46" s="22"/>
      <c r="FKB46" s="22"/>
      <c r="FKC46" s="22"/>
      <c r="FKD46" s="22"/>
      <c r="FKE46" s="22"/>
      <c r="FKF46" s="22"/>
      <c r="FKG46" s="22"/>
      <c r="FKH46" s="22"/>
      <c r="FKI46" s="22"/>
      <c r="FKJ46" s="22"/>
      <c r="FKK46" s="22"/>
      <c r="FKL46" s="22"/>
      <c r="FKM46" s="22"/>
      <c r="FKN46" s="22"/>
      <c r="FKO46" s="22"/>
      <c r="FKP46" s="22"/>
      <c r="FKQ46" s="22"/>
      <c r="FKR46" s="22"/>
      <c r="FKS46" s="22"/>
      <c r="FKT46" s="22"/>
      <c r="FKU46" s="22"/>
      <c r="FKV46" s="22"/>
      <c r="FKW46" s="22"/>
      <c r="FKX46" s="22"/>
      <c r="FKY46" s="22"/>
      <c r="FKZ46" s="22"/>
      <c r="FLA46" s="22"/>
      <c r="FLB46" s="22"/>
      <c r="FLC46" s="22"/>
      <c r="FLD46" s="22"/>
      <c r="FLE46" s="22"/>
      <c r="FLF46" s="22"/>
      <c r="FLG46" s="22"/>
      <c r="FLH46" s="22"/>
      <c r="FLI46" s="22"/>
      <c r="FLJ46" s="22"/>
      <c r="FLK46" s="22"/>
      <c r="FLL46" s="22"/>
      <c r="FLM46" s="22"/>
      <c r="FLN46" s="22"/>
      <c r="FLO46" s="22"/>
      <c r="FLP46" s="22"/>
      <c r="FLQ46" s="22"/>
      <c r="FLR46" s="22"/>
      <c r="FLS46" s="22"/>
      <c r="FLT46" s="22"/>
      <c r="FLU46" s="22"/>
      <c r="FLV46" s="22"/>
      <c r="FLW46" s="22"/>
      <c r="FLX46" s="22"/>
      <c r="FLY46" s="22"/>
      <c r="FLZ46" s="22"/>
      <c r="FMA46" s="22"/>
      <c r="FMB46" s="22"/>
      <c r="FMC46" s="22"/>
      <c r="FMD46" s="22"/>
      <c r="FME46" s="22"/>
      <c r="FMF46" s="22"/>
      <c r="FMG46" s="22"/>
      <c r="FMH46" s="22"/>
      <c r="FMI46" s="22"/>
      <c r="FMJ46" s="22"/>
      <c r="FMK46" s="22"/>
      <c r="FML46" s="22"/>
      <c r="FMM46" s="22"/>
      <c r="FMN46" s="22"/>
      <c r="FMO46" s="22"/>
      <c r="FMP46" s="22"/>
      <c r="FMQ46" s="22"/>
      <c r="FMR46" s="22"/>
      <c r="FMS46" s="22"/>
      <c r="FMT46" s="22"/>
      <c r="FMU46" s="22"/>
      <c r="FMV46" s="22"/>
      <c r="FMW46" s="22"/>
      <c r="FMX46" s="22"/>
      <c r="FMY46" s="22"/>
      <c r="FMZ46" s="22"/>
      <c r="FNA46" s="22"/>
      <c r="FNB46" s="22"/>
      <c r="FNC46" s="22"/>
      <c r="FND46" s="22"/>
      <c r="FNE46" s="22"/>
      <c r="FNF46" s="22"/>
      <c r="FNG46" s="22"/>
      <c r="FNH46" s="22"/>
      <c r="FNI46" s="22"/>
      <c r="FNJ46" s="22"/>
      <c r="FNK46" s="22"/>
      <c r="FNL46" s="22"/>
      <c r="FNM46" s="22"/>
      <c r="FNN46" s="22"/>
      <c r="FNO46" s="22"/>
      <c r="FNP46" s="22"/>
      <c r="FNQ46" s="22"/>
      <c r="FNR46" s="22"/>
      <c r="FNS46" s="22"/>
      <c r="FNT46" s="22"/>
      <c r="FNU46" s="22"/>
      <c r="FNV46" s="22"/>
      <c r="FNW46" s="22"/>
      <c r="FNX46" s="22"/>
      <c r="FNY46" s="22"/>
      <c r="FNZ46" s="22"/>
      <c r="FOA46" s="22"/>
      <c r="FOB46" s="22"/>
      <c r="FOC46" s="22"/>
      <c r="FOD46" s="22"/>
      <c r="FOE46" s="22"/>
      <c r="FOF46" s="22"/>
      <c r="FOG46" s="22"/>
      <c r="FOH46" s="22"/>
      <c r="FOI46" s="22"/>
      <c r="FOJ46" s="22"/>
      <c r="FOK46" s="22"/>
      <c r="FOL46" s="22"/>
      <c r="FOM46" s="22"/>
      <c r="FON46" s="22"/>
      <c r="FOO46" s="22"/>
      <c r="FOP46" s="22"/>
      <c r="FOQ46" s="22"/>
      <c r="FOR46" s="22"/>
      <c r="FOS46" s="22"/>
      <c r="FOT46" s="22"/>
      <c r="FOU46" s="22"/>
      <c r="FOV46" s="22"/>
      <c r="FOW46" s="22"/>
      <c r="FOX46" s="22"/>
      <c r="FOY46" s="22"/>
      <c r="FOZ46" s="22"/>
      <c r="FPA46" s="22"/>
      <c r="FPB46" s="22"/>
      <c r="FPC46" s="22"/>
      <c r="FPD46" s="22"/>
      <c r="FPE46" s="22"/>
      <c r="FPF46" s="22"/>
      <c r="FPG46" s="22"/>
      <c r="FPH46" s="22"/>
      <c r="FPI46" s="22"/>
      <c r="FPJ46" s="22"/>
      <c r="FPK46" s="22"/>
      <c r="FPL46" s="22"/>
      <c r="FPM46" s="22"/>
      <c r="FPN46" s="22"/>
      <c r="FPO46" s="22"/>
      <c r="FPP46" s="22"/>
      <c r="FPQ46" s="22"/>
      <c r="FPR46" s="22"/>
      <c r="FPS46" s="22"/>
      <c r="FPT46" s="22"/>
      <c r="FPU46" s="22"/>
      <c r="FPV46" s="22"/>
      <c r="FPW46" s="22"/>
      <c r="FPX46" s="22"/>
      <c r="FPY46" s="22"/>
      <c r="FPZ46" s="22"/>
      <c r="FQA46" s="22"/>
      <c r="FQB46" s="22"/>
      <c r="FQC46" s="22"/>
      <c r="FQD46" s="22"/>
      <c r="FQE46" s="22"/>
      <c r="FQF46" s="22"/>
      <c r="FQG46" s="22"/>
      <c r="FQH46" s="22"/>
      <c r="FQI46" s="22"/>
      <c r="FQJ46" s="22"/>
      <c r="FQK46" s="22"/>
      <c r="FQL46" s="22"/>
      <c r="FQM46" s="22"/>
      <c r="FQN46" s="22"/>
      <c r="FQO46" s="22"/>
      <c r="FQP46" s="22"/>
      <c r="FQQ46" s="22"/>
      <c r="FQR46" s="22"/>
      <c r="FQS46" s="22"/>
      <c r="FQT46" s="22"/>
      <c r="FQU46" s="22"/>
      <c r="FQV46" s="22"/>
      <c r="FQW46" s="22"/>
      <c r="FQX46" s="22"/>
      <c r="FQY46" s="22"/>
      <c r="FQZ46" s="22"/>
      <c r="FRA46" s="22"/>
      <c r="FRB46" s="22"/>
      <c r="FRC46" s="22"/>
      <c r="FRD46" s="22"/>
      <c r="FRE46" s="22"/>
      <c r="FRF46" s="22"/>
      <c r="FRG46" s="22"/>
      <c r="FRH46" s="22"/>
      <c r="FRI46" s="22"/>
      <c r="FRJ46" s="22"/>
      <c r="FRK46" s="22"/>
      <c r="FRL46" s="22"/>
      <c r="FRM46" s="22"/>
      <c r="FRN46" s="22"/>
      <c r="FRO46" s="22"/>
      <c r="FRP46" s="22"/>
      <c r="FRQ46" s="22"/>
      <c r="FRR46" s="22"/>
      <c r="FRS46" s="22"/>
      <c r="FRT46" s="22"/>
      <c r="FRU46" s="22"/>
      <c r="FRV46" s="22"/>
      <c r="FRW46" s="22"/>
      <c r="FRX46" s="22"/>
      <c r="FRY46" s="22"/>
      <c r="FRZ46" s="22"/>
      <c r="FSA46" s="22"/>
      <c r="FSB46" s="22"/>
      <c r="FSC46" s="22"/>
      <c r="FSD46" s="22"/>
      <c r="FSE46" s="22"/>
      <c r="FSF46" s="22"/>
      <c r="FSG46" s="22"/>
      <c r="FSH46" s="22"/>
      <c r="FSI46" s="22"/>
      <c r="FSJ46" s="22"/>
      <c r="FSK46" s="22"/>
      <c r="FSL46" s="22"/>
      <c r="FSM46" s="22"/>
      <c r="FSN46" s="22"/>
      <c r="FSO46" s="22"/>
      <c r="FSP46" s="22"/>
      <c r="FSQ46" s="22"/>
      <c r="FSR46" s="22"/>
      <c r="FSS46" s="22"/>
      <c r="FST46" s="22"/>
      <c r="FSU46" s="22"/>
      <c r="FSV46" s="22"/>
      <c r="FSW46" s="22"/>
      <c r="FSX46" s="22"/>
      <c r="FSY46" s="22"/>
      <c r="FSZ46" s="22"/>
      <c r="FTA46" s="22"/>
      <c r="FTB46" s="22"/>
      <c r="FTC46" s="22"/>
      <c r="FTD46" s="22"/>
      <c r="FTE46" s="22"/>
      <c r="FTF46" s="22"/>
      <c r="FTG46" s="22"/>
      <c r="FTH46" s="22"/>
      <c r="FTI46" s="22"/>
      <c r="FTJ46" s="22"/>
      <c r="FTK46" s="22"/>
      <c r="FTL46" s="22"/>
      <c r="FTM46" s="22"/>
      <c r="FTN46" s="22"/>
      <c r="FTO46" s="22"/>
      <c r="FTP46" s="22"/>
      <c r="FTQ46" s="22"/>
      <c r="FTR46" s="22"/>
      <c r="FTS46" s="22"/>
      <c r="FTT46" s="22"/>
      <c r="FTU46" s="22"/>
      <c r="FTV46" s="22"/>
      <c r="FTW46" s="22"/>
      <c r="FTX46" s="22"/>
      <c r="FTY46" s="22"/>
      <c r="FTZ46" s="22"/>
      <c r="FUA46" s="22"/>
      <c r="FUB46" s="22"/>
      <c r="FUC46" s="22"/>
      <c r="FUD46" s="22"/>
      <c r="FUE46" s="22"/>
      <c r="FUF46" s="22"/>
      <c r="FUG46" s="22"/>
      <c r="FUH46" s="22"/>
      <c r="FUI46" s="22"/>
      <c r="FUJ46" s="22"/>
      <c r="FUK46" s="22"/>
      <c r="FUL46" s="22"/>
      <c r="FUM46" s="22"/>
      <c r="FUN46" s="22"/>
      <c r="FUO46" s="22"/>
      <c r="FUP46" s="22"/>
      <c r="FUQ46" s="22"/>
      <c r="FUR46" s="22"/>
      <c r="FUS46" s="22"/>
      <c r="FUT46" s="22"/>
      <c r="FUU46" s="22"/>
      <c r="FUV46" s="22"/>
      <c r="FUW46" s="22"/>
      <c r="FUX46" s="22"/>
      <c r="FUY46" s="22"/>
      <c r="FUZ46" s="22"/>
      <c r="FVA46" s="22"/>
      <c r="FVB46" s="22"/>
      <c r="FVC46" s="22"/>
      <c r="FVD46" s="22"/>
      <c r="FVE46" s="22"/>
      <c r="FVF46" s="22"/>
      <c r="FVG46" s="22"/>
      <c r="FVH46" s="22"/>
      <c r="FVI46" s="22"/>
      <c r="FVJ46" s="22"/>
      <c r="FVK46" s="22"/>
      <c r="FVL46" s="22"/>
      <c r="FVM46" s="22"/>
      <c r="FVN46" s="22"/>
      <c r="FVO46" s="22"/>
      <c r="FVP46" s="22"/>
      <c r="FVQ46" s="22"/>
      <c r="FVR46" s="22"/>
      <c r="FVS46" s="22"/>
      <c r="FVT46" s="22"/>
      <c r="FVU46" s="22"/>
      <c r="FVV46" s="22"/>
      <c r="FVW46" s="22"/>
      <c r="FVX46" s="22"/>
      <c r="FVY46" s="22"/>
      <c r="FVZ46" s="22"/>
      <c r="FWA46" s="22"/>
      <c r="FWB46" s="22"/>
      <c r="FWC46" s="22"/>
      <c r="FWD46" s="22"/>
      <c r="FWE46" s="22"/>
      <c r="FWF46" s="22"/>
      <c r="FWG46" s="22"/>
      <c r="FWH46" s="22"/>
      <c r="FWI46" s="22"/>
      <c r="FWJ46" s="22"/>
      <c r="FWK46" s="22"/>
      <c r="FWL46" s="22"/>
      <c r="FWM46" s="22"/>
      <c r="FWN46" s="22"/>
      <c r="FWO46" s="22"/>
      <c r="FWP46" s="22"/>
      <c r="FWQ46" s="22"/>
      <c r="FWR46" s="22"/>
      <c r="FWS46" s="22"/>
      <c r="FWT46" s="22"/>
      <c r="FWU46" s="22"/>
      <c r="FWV46" s="22"/>
      <c r="FWW46" s="22"/>
      <c r="FWX46" s="22"/>
      <c r="FWY46" s="22"/>
      <c r="FWZ46" s="22"/>
      <c r="FXA46" s="22"/>
      <c r="FXB46" s="22"/>
      <c r="FXC46" s="22"/>
      <c r="FXD46" s="22"/>
      <c r="FXE46" s="22"/>
      <c r="FXF46" s="22"/>
      <c r="FXG46" s="22"/>
      <c r="FXH46" s="22"/>
      <c r="FXI46" s="22"/>
      <c r="FXJ46" s="22"/>
      <c r="FXK46" s="22"/>
      <c r="FXL46" s="22"/>
      <c r="FXM46" s="22"/>
      <c r="FXN46" s="22"/>
      <c r="FXO46" s="22"/>
      <c r="FXP46" s="22"/>
      <c r="FXQ46" s="22"/>
      <c r="FXR46" s="22"/>
      <c r="FXS46" s="22"/>
      <c r="FXT46" s="22"/>
      <c r="FXU46" s="22"/>
      <c r="FXV46" s="22"/>
      <c r="FXW46" s="22"/>
      <c r="FXX46" s="22"/>
      <c r="FXY46" s="22"/>
      <c r="FXZ46" s="22"/>
      <c r="FYA46" s="22"/>
      <c r="FYB46" s="22"/>
      <c r="FYC46" s="22"/>
      <c r="FYD46" s="22"/>
      <c r="FYE46" s="22"/>
      <c r="FYF46" s="22"/>
      <c r="FYG46" s="22"/>
      <c r="FYH46" s="22"/>
      <c r="FYI46" s="22"/>
      <c r="FYJ46" s="22"/>
      <c r="FYK46" s="22"/>
      <c r="FYL46" s="22"/>
      <c r="FYM46" s="22"/>
      <c r="FYN46" s="22"/>
      <c r="FYO46" s="22"/>
      <c r="FYP46" s="22"/>
      <c r="FYQ46" s="22"/>
      <c r="FYR46" s="22"/>
      <c r="FYS46" s="22"/>
      <c r="FYT46" s="22"/>
      <c r="FYU46" s="22"/>
      <c r="FYV46" s="22"/>
      <c r="FYW46" s="22"/>
      <c r="FYX46" s="22"/>
      <c r="FYY46" s="22"/>
      <c r="FYZ46" s="22"/>
      <c r="FZA46" s="22"/>
      <c r="FZB46" s="22"/>
      <c r="FZC46" s="22"/>
      <c r="FZD46" s="22"/>
      <c r="FZE46" s="22"/>
      <c r="FZF46" s="22"/>
      <c r="FZG46" s="22"/>
      <c r="FZH46" s="22"/>
      <c r="FZI46" s="22"/>
      <c r="FZJ46" s="22"/>
      <c r="FZK46" s="22"/>
      <c r="FZL46" s="22"/>
      <c r="FZM46" s="22"/>
      <c r="FZN46" s="22"/>
      <c r="FZO46" s="22"/>
      <c r="FZP46" s="22"/>
      <c r="FZQ46" s="22"/>
      <c r="FZR46" s="22"/>
      <c r="FZS46" s="22"/>
      <c r="FZT46" s="22"/>
      <c r="FZU46" s="22"/>
      <c r="FZV46" s="22"/>
      <c r="FZW46" s="22"/>
      <c r="FZX46" s="22"/>
      <c r="FZY46" s="22"/>
      <c r="FZZ46" s="22"/>
      <c r="GAA46" s="22"/>
      <c r="GAB46" s="22"/>
      <c r="GAC46" s="22"/>
      <c r="GAD46" s="22"/>
      <c r="GAE46" s="22"/>
      <c r="GAF46" s="22"/>
      <c r="GAG46" s="22"/>
      <c r="GAH46" s="22"/>
      <c r="GAI46" s="22"/>
      <c r="GAJ46" s="22"/>
      <c r="GAK46" s="22"/>
      <c r="GAL46" s="22"/>
      <c r="GAM46" s="22"/>
      <c r="GAN46" s="22"/>
      <c r="GAO46" s="22"/>
      <c r="GAP46" s="22"/>
      <c r="GAQ46" s="22"/>
      <c r="GAR46" s="22"/>
      <c r="GAS46" s="22"/>
      <c r="GAT46" s="22"/>
      <c r="GAU46" s="22"/>
      <c r="GAV46" s="22"/>
      <c r="GAW46" s="22"/>
      <c r="GAX46" s="22"/>
      <c r="GAY46" s="22"/>
      <c r="GAZ46" s="22"/>
      <c r="GBA46" s="22"/>
      <c r="GBB46" s="22"/>
      <c r="GBC46" s="22"/>
      <c r="GBD46" s="22"/>
      <c r="GBE46" s="22"/>
      <c r="GBF46" s="22"/>
      <c r="GBG46" s="22"/>
      <c r="GBH46" s="22"/>
      <c r="GBI46" s="22"/>
      <c r="GBJ46" s="22"/>
      <c r="GBK46" s="22"/>
      <c r="GBL46" s="22"/>
      <c r="GBM46" s="22"/>
      <c r="GBN46" s="22"/>
      <c r="GBO46" s="22"/>
      <c r="GBP46" s="22"/>
      <c r="GBQ46" s="22"/>
      <c r="GBR46" s="22"/>
      <c r="GBS46" s="22"/>
      <c r="GBT46" s="22"/>
      <c r="GBU46" s="22"/>
      <c r="GBV46" s="22"/>
      <c r="GBW46" s="22"/>
      <c r="GBX46" s="22"/>
      <c r="GBY46" s="22"/>
      <c r="GBZ46" s="22"/>
      <c r="GCA46" s="22"/>
      <c r="GCB46" s="22"/>
      <c r="GCC46" s="22"/>
      <c r="GCD46" s="22"/>
      <c r="GCE46" s="22"/>
      <c r="GCF46" s="22"/>
      <c r="GCG46" s="22"/>
      <c r="GCH46" s="22"/>
      <c r="GCI46" s="22"/>
      <c r="GCJ46" s="22"/>
      <c r="GCK46" s="22"/>
      <c r="GCL46" s="22"/>
      <c r="GCM46" s="22"/>
      <c r="GCN46" s="22"/>
      <c r="GCO46" s="22"/>
      <c r="GCP46" s="22"/>
      <c r="GCQ46" s="22"/>
      <c r="GCR46" s="22"/>
      <c r="GCS46" s="22"/>
      <c r="GCT46" s="22"/>
      <c r="GCU46" s="22"/>
      <c r="GCV46" s="22"/>
      <c r="GCW46" s="22"/>
      <c r="GCX46" s="22"/>
      <c r="GCY46" s="22"/>
      <c r="GCZ46" s="22"/>
      <c r="GDA46" s="22"/>
      <c r="GDB46" s="22"/>
      <c r="GDC46" s="22"/>
      <c r="GDD46" s="22"/>
      <c r="GDE46" s="22"/>
      <c r="GDF46" s="22"/>
      <c r="GDG46" s="22"/>
      <c r="GDH46" s="22"/>
      <c r="GDI46" s="22"/>
      <c r="GDJ46" s="22"/>
      <c r="GDK46" s="22"/>
      <c r="GDL46" s="22"/>
      <c r="GDM46" s="22"/>
      <c r="GDN46" s="22"/>
      <c r="GDO46" s="22"/>
      <c r="GDP46" s="22"/>
      <c r="GDQ46" s="22"/>
      <c r="GDR46" s="22"/>
      <c r="GDS46" s="22"/>
      <c r="GDT46" s="22"/>
      <c r="GDU46" s="22"/>
      <c r="GDV46" s="22"/>
      <c r="GDW46" s="22"/>
      <c r="GDX46" s="22"/>
      <c r="GDY46" s="22"/>
      <c r="GDZ46" s="22"/>
      <c r="GEA46" s="22"/>
      <c r="GEB46" s="22"/>
      <c r="GEC46" s="22"/>
      <c r="GED46" s="22"/>
      <c r="GEE46" s="22"/>
      <c r="GEF46" s="22"/>
      <c r="GEG46" s="22"/>
      <c r="GEH46" s="22"/>
      <c r="GEI46" s="22"/>
      <c r="GEJ46" s="22"/>
      <c r="GEK46" s="22"/>
      <c r="GEL46" s="22"/>
      <c r="GEM46" s="22"/>
      <c r="GEN46" s="22"/>
      <c r="GEO46" s="22"/>
      <c r="GEP46" s="22"/>
      <c r="GEQ46" s="22"/>
      <c r="GER46" s="22"/>
      <c r="GES46" s="22"/>
      <c r="GET46" s="22"/>
      <c r="GEU46" s="22"/>
      <c r="GEV46" s="22"/>
      <c r="GEW46" s="22"/>
      <c r="GEX46" s="22"/>
      <c r="GEY46" s="22"/>
      <c r="GEZ46" s="22"/>
      <c r="GFA46" s="22"/>
      <c r="GFB46" s="22"/>
      <c r="GFC46" s="22"/>
      <c r="GFD46" s="22"/>
      <c r="GFE46" s="22"/>
      <c r="GFF46" s="22"/>
      <c r="GFG46" s="22"/>
      <c r="GFH46" s="22"/>
      <c r="GFI46" s="22"/>
      <c r="GFJ46" s="22"/>
      <c r="GFK46" s="22"/>
      <c r="GFL46" s="22"/>
      <c r="GFM46" s="22"/>
      <c r="GFN46" s="22"/>
      <c r="GFO46" s="22"/>
      <c r="GFP46" s="22"/>
      <c r="GFQ46" s="22"/>
      <c r="GFR46" s="22"/>
      <c r="GFS46" s="22"/>
      <c r="GFT46" s="22"/>
      <c r="GFU46" s="22"/>
      <c r="GFV46" s="22"/>
      <c r="GFW46" s="22"/>
      <c r="GFX46" s="22"/>
      <c r="GFY46" s="22"/>
      <c r="GFZ46" s="22"/>
      <c r="GGA46" s="22"/>
      <c r="GGB46" s="22"/>
      <c r="GGC46" s="22"/>
      <c r="GGD46" s="22"/>
      <c r="GGE46" s="22"/>
      <c r="GGF46" s="22"/>
      <c r="GGG46" s="22"/>
      <c r="GGH46" s="22"/>
      <c r="GGI46" s="22"/>
      <c r="GGJ46" s="22"/>
      <c r="GGK46" s="22"/>
      <c r="GGL46" s="22"/>
      <c r="GGM46" s="22"/>
      <c r="GGN46" s="22"/>
      <c r="GGO46" s="22"/>
      <c r="GGP46" s="22"/>
      <c r="GGQ46" s="22"/>
      <c r="GGR46" s="22"/>
      <c r="GGS46" s="22"/>
      <c r="GGT46" s="22"/>
      <c r="GGU46" s="22"/>
      <c r="GGV46" s="22"/>
      <c r="GGW46" s="22"/>
      <c r="GGX46" s="22"/>
      <c r="GGY46" s="22"/>
      <c r="GGZ46" s="22"/>
      <c r="GHA46" s="22"/>
      <c r="GHB46" s="22"/>
      <c r="GHC46" s="22"/>
      <c r="GHD46" s="22"/>
      <c r="GHE46" s="22"/>
      <c r="GHF46" s="22"/>
      <c r="GHG46" s="22"/>
      <c r="GHH46" s="22"/>
      <c r="GHI46" s="22"/>
      <c r="GHJ46" s="22"/>
      <c r="GHK46" s="22"/>
      <c r="GHL46" s="22"/>
      <c r="GHM46" s="22"/>
      <c r="GHN46" s="22"/>
      <c r="GHO46" s="22"/>
      <c r="GHP46" s="22"/>
      <c r="GHQ46" s="22"/>
      <c r="GHR46" s="22"/>
      <c r="GHS46" s="22"/>
      <c r="GHT46" s="22"/>
      <c r="GHU46" s="22"/>
      <c r="GHV46" s="22"/>
      <c r="GHW46" s="22"/>
      <c r="GHX46" s="22"/>
      <c r="GHY46" s="22"/>
      <c r="GHZ46" s="22"/>
      <c r="GIA46" s="22"/>
      <c r="GIB46" s="22"/>
      <c r="GIC46" s="22"/>
      <c r="GID46" s="22"/>
      <c r="GIE46" s="22"/>
      <c r="GIF46" s="22"/>
      <c r="GIG46" s="22"/>
      <c r="GIH46" s="22"/>
      <c r="GII46" s="22"/>
      <c r="GIJ46" s="22"/>
      <c r="GIK46" s="22"/>
      <c r="GIL46" s="22"/>
      <c r="GIM46" s="22"/>
      <c r="GIN46" s="22"/>
      <c r="GIO46" s="22"/>
      <c r="GIP46" s="22"/>
      <c r="GIQ46" s="22"/>
      <c r="GIR46" s="22"/>
      <c r="GIS46" s="22"/>
      <c r="GIT46" s="22"/>
      <c r="GIU46" s="22"/>
      <c r="GIV46" s="22"/>
      <c r="GIW46" s="22"/>
      <c r="GIX46" s="22"/>
      <c r="GIY46" s="22"/>
      <c r="GIZ46" s="22"/>
      <c r="GJA46" s="22"/>
      <c r="GJB46" s="22"/>
      <c r="GJC46" s="22"/>
      <c r="GJD46" s="22"/>
      <c r="GJE46" s="22"/>
      <c r="GJF46" s="22"/>
      <c r="GJG46" s="22"/>
      <c r="GJH46" s="22"/>
      <c r="GJI46" s="22"/>
      <c r="GJJ46" s="22"/>
      <c r="GJK46" s="22"/>
      <c r="GJL46" s="22"/>
      <c r="GJM46" s="22"/>
      <c r="GJN46" s="22"/>
      <c r="GJO46" s="22"/>
      <c r="GJP46" s="22"/>
      <c r="GJQ46" s="22"/>
      <c r="GJR46" s="22"/>
      <c r="GJS46" s="22"/>
      <c r="GJT46" s="22"/>
      <c r="GJU46" s="22"/>
      <c r="GJV46" s="22"/>
      <c r="GJW46" s="22"/>
      <c r="GJX46" s="22"/>
      <c r="GJY46" s="22"/>
      <c r="GJZ46" s="22"/>
      <c r="GKA46" s="22"/>
      <c r="GKB46" s="22"/>
      <c r="GKC46" s="22"/>
      <c r="GKD46" s="22"/>
      <c r="GKE46" s="22"/>
      <c r="GKF46" s="22"/>
      <c r="GKG46" s="22"/>
      <c r="GKH46" s="22"/>
      <c r="GKI46" s="22"/>
      <c r="GKJ46" s="22"/>
      <c r="GKK46" s="22"/>
      <c r="GKL46" s="22"/>
      <c r="GKM46" s="22"/>
      <c r="GKN46" s="22"/>
      <c r="GKO46" s="22"/>
      <c r="GKP46" s="22"/>
      <c r="GKQ46" s="22"/>
      <c r="GKR46" s="22"/>
      <c r="GKS46" s="22"/>
      <c r="GKT46" s="22"/>
      <c r="GKU46" s="22"/>
      <c r="GKV46" s="22"/>
      <c r="GKW46" s="22"/>
      <c r="GKX46" s="22"/>
      <c r="GKY46" s="22"/>
      <c r="GKZ46" s="22"/>
      <c r="GLA46" s="22"/>
      <c r="GLB46" s="22"/>
      <c r="GLC46" s="22"/>
      <c r="GLD46" s="22"/>
      <c r="GLE46" s="22"/>
      <c r="GLF46" s="22"/>
      <c r="GLG46" s="22"/>
      <c r="GLH46" s="22"/>
      <c r="GLI46" s="22"/>
      <c r="GLJ46" s="22"/>
      <c r="GLK46" s="22"/>
      <c r="GLL46" s="22"/>
      <c r="GLM46" s="22"/>
      <c r="GLN46" s="22"/>
      <c r="GLO46" s="22"/>
      <c r="GLP46" s="22"/>
      <c r="GLQ46" s="22"/>
      <c r="GLR46" s="22"/>
      <c r="GLS46" s="22"/>
      <c r="GLT46" s="22"/>
      <c r="GLU46" s="22"/>
      <c r="GLV46" s="22"/>
      <c r="GLW46" s="22"/>
      <c r="GLX46" s="22"/>
      <c r="GLY46" s="22"/>
      <c r="GLZ46" s="22"/>
      <c r="GMA46" s="22"/>
      <c r="GMB46" s="22"/>
      <c r="GMC46" s="22"/>
      <c r="GMD46" s="22"/>
      <c r="GME46" s="22"/>
      <c r="GMF46" s="22"/>
      <c r="GMG46" s="22"/>
      <c r="GMH46" s="22"/>
      <c r="GMI46" s="22"/>
      <c r="GMJ46" s="22"/>
      <c r="GMK46" s="22"/>
      <c r="GML46" s="22"/>
      <c r="GMM46" s="22"/>
      <c r="GMN46" s="22"/>
      <c r="GMO46" s="22"/>
      <c r="GMP46" s="22"/>
      <c r="GMQ46" s="22"/>
      <c r="GMR46" s="22"/>
      <c r="GMS46" s="22"/>
      <c r="GMT46" s="22"/>
      <c r="GMU46" s="22"/>
      <c r="GMV46" s="22"/>
      <c r="GMW46" s="22"/>
      <c r="GMX46" s="22"/>
      <c r="GMY46" s="22"/>
      <c r="GMZ46" s="22"/>
      <c r="GNA46" s="22"/>
      <c r="GNB46" s="22"/>
      <c r="GNC46" s="22"/>
      <c r="GND46" s="22"/>
      <c r="GNE46" s="22"/>
      <c r="GNF46" s="22"/>
      <c r="GNG46" s="22"/>
      <c r="GNH46" s="22"/>
      <c r="GNI46" s="22"/>
      <c r="GNJ46" s="22"/>
      <c r="GNK46" s="22"/>
      <c r="GNL46" s="22"/>
      <c r="GNM46" s="22"/>
      <c r="GNN46" s="22"/>
      <c r="GNO46" s="22"/>
      <c r="GNP46" s="22"/>
      <c r="GNQ46" s="22"/>
      <c r="GNR46" s="22"/>
      <c r="GNS46" s="22"/>
      <c r="GNT46" s="22"/>
      <c r="GNU46" s="22"/>
      <c r="GNV46" s="22"/>
      <c r="GNW46" s="22"/>
      <c r="GNX46" s="22"/>
      <c r="GNY46" s="22"/>
      <c r="GNZ46" s="22"/>
      <c r="GOA46" s="22"/>
      <c r="GOB46" s="22"/>
      <c r="GOC46" s="22"/>
      <c r="GOD46" s="22"/>
      <c r="GOE46" s="22"/>
      <c r="GOF46" s="22"/>
      <c r="GOG46" s="22"/>
      <c r="GOH46" s="22"/>
      <c r="GOI46" s="22"/>
      <c r="GOJ46" s="22"/>
      <c r="GOK46" s="22"/>
      <c r="GOL46" s="22"/>
      <c r="GOM46" s="22"/>
      <c r="GON46" s="22"/>
      <c r="GOO46" s="22"/>
      <c r="GOP46" s="22"/>
      <c r="GOQ46" s="22"/>
      <c r="GOR46" s="22"/>
      <c r="GOS46" s="22"/>
      <c r="GOT46" s="22"/>
      <c r="GOU46" s="22"/>
      <c r="GOV46" s="22"/>
      <c r="GOW46" s="22"/>
      <c r="GOX46" s="22"/>
      <c r="GOY46" s="22"/>
      <c r="GOZ46" s="22"/>
      <c r="GPA46" s="22"/>
      <c r="GPB46" s="22"/>
      <c r="GPC46" s="22"/>
      <c r="GPD46" s="22"/>
      <c r="GPE46" s="22"/>
      <c r="GPF46" s="22"/>
      <c r="GPG46" s="22"/>
      <c r="GPH46" s="22"/>
      <c r="GPI46" s="22"/>
      <c r="GPJ46" s="22"/>
      <c r="GPK46" s="22"/>
      <c r="GPL46" s="22"/>
      <c r="GPM46" s="22"/>
      <c r="GPN46" s="22"/>
      <c r="GPO46" s="22"/>
      <c r="GPP46" s="22"/>
      <c r="GPQ46" s="22"/>
      <c r="GPR46" s="22"/>
      <c r="GPS46" s="22"/>
      <c r="GPT46" s="22"/>
      <c r="GPU46" s="22"/>
      <c r="GPV46" s="22"/>
      <c r="GPW46" s="22"/>
      <c r="GPX46" s="22"/>
      <c r="GPY46" s="22"/>
      <c r="GPZ46" s="22"/>
      <c r="GQA46" s="22"/>
      <c r="GQB46" s="22"/>
      <c r="GQC46" s="22"/>
      <c r="GQD46" s="22"/>
      <c r="GQE46" s="22"/>
      <c r="GQF46" s="22"/>
      <c r="GQG46" s="22"/>
      <c r="GQH46" s="22"/>
      <c r="GQI46" s="22"/>
      <c r="GQJ46" s="22"/>
      <c r="GQK46" s="22"/>
      <c r="GQL46" s="22"/>
      <c r="GQM46" s="22"/>
      <c r="GQN46" s="22"/>
      <c r="GQO46" s="22"/>
      <c r="GQP46" s="22"/>
      <c r="GQQ46" s="22"/>
      <c r="GQR46" s="22"/>
      <c r="GQS46" s="22"/>
      <c r="GQT46" s="22"/>
      <c r="GQU46" s="22"/>
      <c r="GQV46" s="22"/>
      <c r="GQW46" s="22"/>
      <c r="GQX46" s="22"/>
      <c r="GQY46" s="22"/>
      <c r="GQZ46" s="22"/>
      <c r="GRA46" s="22"/>
      <c r="GRB46" s="22"/>
      <c r="GRC46" s="22"/>
      <c r="GRD46" s="22"/>
      <c r="GRE46" s="22"/>
      <c r="GRF46" s="22"/>
      <c r="GRG46" s="22"/>
      <c r="GRH46" s="22"/>
      <c r="GRI46" s="22"/>
      <c r="GRJ46" s="22"/>
      <c r="GRK46" s="22"/>
      <c r="GRL46" s="22"/>
      <c r="GRM46" s="22"/>
      <c r="GRN46" s="22"/>
      <c r="GRO46" s="22"/>
      <c r="GRP46" s="22"/>
      <c r="GRQ46" s="22"/>
      <c r="GRR46" s="22"/>
      <c r="GRS46" s="22"/>
      <c r="GRT46" s="22"/>
      <c r="GRU46" s="22"/>
      <c r="GRV46" s="22"/>
      <c r="GRW46" s="22"/>
      <c r="GRX46" s="22"/>
      <c r="GRY46" s="22"/>
      <c r="GRZ46" s="22"/>
      <c r="GSA46" s="22"/>
      <c r="GSB46" s="22"/>
      <c r="GSC46" s="22"/>
      <c r="GSD46" s="22"/>
      <c r="GSE46" s="22"/>
      <c r="GSF46" s="22"/>
      <c r="GSG46" s="22"/>
      <c r="GSH46" s="22"/>
      <c r="GSI46" s="22"/>
      <c r="GSJ46" s="22"/>
      <c r="GSK46" s="22"/>
      <c r="GSL46" s="22"/>
      <c r="GSM46" s="22"/>
      <c r="GSN46" s="22"/>
      <c r="GSO46" s="22"/>
      <c r="GSP46" s="22"/>
      <c r="GSQ46" s="22"/>
      <c r="GSR46" s="22"/>
      <c r="GSS46" s="22"/>
      <c r="GST46" s="22"/>
      <c r="GSU46" s="22"/>
      <c r="GSV46" s="22"/>
      <c r="GSW46" s="22"/>
      <c r="GSX46" s="22"/>
      <c r="GSY46" s="22"/>
      <c r="GSZ46" s="22"/>
      <c r="GTA46" s="22"/>
      <c r="GTB46" s="22"/>
      <c r="GTC46" s="22"/>
      <c r="GTD46" s="22"/>
      <c r="GTE46" s="22"/>
      <c r="GTF46" s="22"/>
      <c r="GTG46" s="22"/>
      <c r="GTH46" s="22"/>
      <c r="GTI46" s="22"/>
      <c r="GTJ46" s="22"/>
      <c r="GTK46" s="22"/>
      <c r="GTL46" s="22"/>
      <c r="GTM46" s="22"/>
      <c r="GTN46" s="22"/>
      <c r="GTO46" s="22"/>
      <c r="GTP46" s="22"/>
      <c r="GTQ46" s="22"/>
      <c r="GTR46" s="22"/>
      <c r="GTS46" s="22"/>
      <c r="GTT46" s="22"/>
      <c r="GTU46" s="22"/>
      <c r="GTV46" s="22"/>
      <c r="GTW46" s="22"/>
      <c r="GTX46" s="22"/>
      <c r="GTY46" s="22"/>
      <c r="GTZ46" s="22"/>
      <c r="GUA46" s="22"/>
      <c r="GUB46" s="22"/>
      <c r="GUC46" s="22"/>
      <c r="GUD46" s="22"/>
      <c r="GUE46" s="22"/>
      <c r="GUF46" s="22"/>
      <c r="GUG46" s="22"/>
      <c r="GUH46" s="22"/>
      <c r="GUI46" s="22"/>
      <c r="GUJ46" s="22"/>
      <c r="GUK46" s="22"/>
      <c r="GUL46" s="22"/>
      <c r="GUM46" s="22"/>
      <c r="GUN46" s="22"/>
      <c r="GUO46" s="22"/>
      <c r="GUP46" s="22"/>
      <c r="GUQ46" s="22"/>
      <c r="GUR46" s="22"/>
      <c r="GUS46" s="22"/>
      <c r="GUT46" s="22"/>
      <c r="GUU46" s="22"/>
      <c r="GUV46" s="22"/>
      <c r="GUW46" s="22"/>
      <c r="GUX46" s="22"/>
      <c r="GUY46" s="22"/>
      <c r="GUZ46" s="22"/>
      <c r="GVA46" s="22"/>
      <c r="GVB46" s="22"/>
      <c r="GVC46" s="22"/>
      <c r="GVD46" s="22"/>
      <c r="GVE46" s="22"/>
      <c r="GVF46" s="22"/>
      <c r="GVG46" s="22"/>
      <c r="GVH46" s="22"/>
      <c r="GVI46" s="22"/>
      <c r="GVJ46" s="22"/>
      <c r="GVK46" s="22"/>
      <c r="GVL46" s="22"/>
      <c r="GVM46" s="22"/>
      <c r="GVN46" s="22"/>
      <c r="GVO46" s="22"/>
      <c r="GVP46" s="22"/>
      <c r="GVQ46" s="22"/>
      <c r="GVR46" s="22"/>
      <c r="GVS46" s="22"/>
      <c r="GVT46" s="22"/>
      <c r="GVU46" s="22"/>
      <c r="GVV46" s="22"/>
      <c r="GVW46" s="22"/>
      <c r="GVX46" s="22"/>
      <c r="GVY46" s="22"/>
      <c r="GVZ46" s="22"/>
      <c r="GWA46" s="22"/>
      <c r="GWB46" s="22"/>
      <c r="GWC46" s="22"/>
      <c r="GWD46" s="22"/>
      <c r="GWE46" s="22"/>
      <c r="GWF46" s="22"/>
      <c r="GWG46" s="22"/>
      <c r="GWH46" s="22"/>
      <c r="GWI46" s="22"/>
      <c r="GWJ46" s="22"/>
      <c r="GWK46" s="22"/>
      <c r="GWL46" s="22"/>
      <c r="GWM46" s="22"/>
      <c r="GWN46" s="22"/>
      <c r="GWO46" s="22"/>
      <c r="GWP46" s="22"/>
      <c r="GWQ46" s="22"/>
      <c r="GWR46" s="22"/>
      <c r="GWS46" s="22"/>
      <c r="GWT46" s="22"/>
      <c r="GWU46" s="22"/>
      <c r="GWV46" s="22"/>
      <c r="GWW46" s="22"/>
      <c r="GWX46" s="22"/>
      <c r="GWY46" s="22"/>
      <c r="GWZ46" s="22"/>
      <c r="GXA46" s="22"/>
      <c r="GXB46" s="22"/>
      <c r="GXC46" s="22"/>
      <c r="GXD46" s="22"/>
      <c r="GXE46" s="22"/>
      <c r="GXF46" s="22"/>
      <c r="GXG46" s="22"/>
      <c r="GXH46" s="22"/>
      <c r="GXI46" s="22"/>
      <c r="GXJ46" s="22"/>
      <c r="GXK46" s="22"/>
      <c r="GXL46" s="22"/>
      <c r="GXM46" s="22"/>
      <c r="GXN46" s="22"/>
      <c r="GXO46" s="22"/>
      <c r="GXP46" s="22"/>
      <c r="GXQ46" s="22"/>
      <c r="GXR46" s="22"/>
      <c r="GXS46" s="22"/>
      <c r="GXT46" s="22"/>
      <c r="GXU46" s="22"/>
      <c r="GXV46" s="22"/>
      <c r="GXW46" s="22"/>
      <c r="GXX46" s="22"/>
      <c r="GXY46" s="22"/>
      <c r="GXZ46" s="22"/>
      <c r="GYA46" s="22"/>
      <c r="GYB46" s="22"/>
      <c r="GYC46" s="22"/>
      <c r="GYD46" s="22"/>
      <c r="GYE46" s="22"/>
      <c r="GYF46" s="22"/>
      <c r="GYG46" s="22"/>
      <c r="GYH46" s="22"/>
      <c r="GYI46" s="22"/>
      <c r="GYJ46" s="22"/>
      <c r="GYK46" s="22"/>
      <c r="GYL46" s="22"/>
      <c r="GYM46" s="22"/>
      <c r="GYN46" s="22"/>
      <c r="GYO46" s="22"/>
      <c r="GYP46" s="22"/>
      <c r="GYQ46" s="22"/>
      <c r="GYR46" s="22"/>
      <c r="GYS46" s="22"/>
      <c r="GYT46" s="22"/>
      <c r="GYU46" s="22"/>
      <c r="GYV46" s="22"/>
      <c r="GYW46" s="22"/>
      <c r="GYX46" s="22"/>
      <c r="GYY46" s="22"/>
      <c r="GYZ46" s="22"/>
      <c r="GZA46" s="22"/>
      <c r="GZB46" s="22"/>
      <c r="GZC46" s="22"/>
      <c r="GZD46" s="22"/>
      <c r="GZE46" s="22"/>
      <c r="GZF46" s="22"/>
      <c r="GZG46" s="22"/>
      <c r="GZH46" s="22"/>
      <c r="GZI46" s="22"/>
      <c r="GZJ46" s="22"/>
      <c r="GZK46" s="22"/>
      <c r="GZL46" s="22"/>
      <c r="GZM46" s="22"/>
      <c r="GZN46" s="22"/>
      <c r="GZO46" s="22"/>
      <c r="GZP46" s="22"/>
      <c r="GZQ46" s="22"/>
      <c r="GZR46" s="22"/>
      <c r="GZS46" s="22"/>
      <c r="GZT46" s="22"/>
      <c r="GZU46" s="22"/>
      <c r="GZV46" s="22"/>
      <c r="GZW46" s="22"/>
      <c r="GZX46" s="22"/>
      <c r="GZY46" s="22"/>
      <c r="GZZ46" s="22"/>
      <c r="HAA46" s="22"/>
      <c r="HAB46" s="22"/>
      <c r="HAC46" s="22"/>
      <c r="HAD46" s="22"/>
      <c r="HAE46" s="22"/>
      <c r="HAF46" s="22"/>
      <c r="HAG46" s="22"/>
      <c r="HAH46" s="22"/>
      <c r="HAI46" s="22"/>
      <c r="HAJ46" s="22"/>
      <c r="HAK46" s="22"/>
      <c r="HAL46" s="22"/>
      <c r="HAM46" s="22"/>
      <c r="HAN46" s="22"/>
      <c r="HAO46" s="22"/>
      <c r="HAP46" s="22"/>
      <c r="HAQ46" s="22"/>
      <c r="HAR46" s="22"/>
      <c r="HAS46" s="22"/>
      <c r="HAT46" s="22"/>
      <c r="HAU46" s="22"/>
      <c r="HAV46" s="22"/>
      <c r="HAW46" s="22"/>
      <c r="HAX46" s="22"/>
      <c r="HAY46" s="22"/>
      <c r="HAZ46" s="22"/>
      <c r="HBA46" s="22"/>
      <c r="HBB46" s="22"/>
      <c r="HBC46" s="22"/>
      <c r="HBD46" s="22"/>
      <c r="HBE46" s="22"/>
      <c r="HBF46" s="22"/>
      <c r="HBG46" s="22"/>
      <c r="HBH46" s="22"/>
      <c r="HBI46" s="22"/>
      <c r="HBJ46" s="22"/>
      <c r="HBK46" s="22"/>
      <c r="HBL46" s="22"/>
      <c r="HBM46" s="22"/>
      <c r="HBN46" s="22"/>
      <c r="HBO46" s="22"/>
      <c r="HBP46" s="22"/>
      <c r="HBQ46" s="22"/>
      <c r="HBR46" s="22"/>
      <c r="HBS46" s="22"/>
      <c r="HBT46" s="22"/>
      <c r="HBU46" s="22"/>
      <c r="HBV46" s="22"/>
      <c r="HBW46" s="22"/>
      <c r="HBX46" s="22"/>
      <c r="HBY46" s="22"/>
      <c r="HBZ46" s="22"/>
      <c r="HCA46" s="22"/>
      <c r="HCB46" s="22"/>
      <c r="HCC46" s="22"/>
      <c r="HCD46" s="22"/>
      <c r="HCE46" s="22"/>
      <c r="HCF46" s="22"/>
      <c r="HCG46" s="22"/>
      <c r="HCH46" s="22"/>
      <c r="HCI46" s="22"/>
      <c r="HCJ46" s="22"/>
      <c r="HCK46" s="22"/>
      <c r="HCL46" s="22"/>
      <c r="HCM46" s="22"/>
      <c r="HCN46" s="22"/>
      <c r="HCO46" s="22"/>
      <c r="HCP46" s="22"/>
      <c r="HCQ46" s="22"/>
      <c r="HCR46" s="22"/>
      <c r="HCS46" s="22"/>
      <c r="HCT46" s="22"/>
      <c r="HCU46" s="22"/>
      <c r="HCV46" s="22"/>
      <c r="HCW46" s="22"/>
      <c r="HCX46" s="22"/>
      <c r="HCY46" s="22"/>
      <c r="HCZ46" s="22"/>
      <c r="HDA46" s="22"/>
      <c r="HDB46" s="22"/>
      <c r="HDC46" s="22"/>
      <c r="HDD46" s="22"/>
      <c r="HDE46" s="22"/>
      <c r="HDF46" s="22"/>
      <c r="HDG46" s="22"/>
      <c r="HDH46" s="22"/>
      <c r="HDI46" s="22"/>
      <c r="HDJ46" s="22"/>
      <c r="HDK46" s="22"/>
      <c r="HDL46" s="22"/>
      <c r="HDM46" s="22"/>
      <c r="HDN46" s="22"/>
      <c r="HDO46" s="22"/>
      <c r="HDP46" s="22"/>
      <c r="HDQ46" s="22"/>
      <c r="HDR46" s="22"/>
      <c r="HDS46" s="22"/>
      <c r="HDT46" s="22"/>
      <c r="HDU46" s="22"/>
      <c r="HDV46" s="22"/>
      <c r="HDW46" s="22"/>
      <c r="HDX46" s="22"/>
      <c r="HDY46" s="22"/>
      <c r="HDZ46" s="22"/>
      <c r="HEA46" s="22"/>
      <c r="HEB46" s="22"/>
      <c r="HEC46" s="22"/>
      <c r="HED46" s="22"/>
      <c r="HEE46" s="22"/>
      <c r="HEF46" s="22"/>
      <c r="HEG46" s="22"/>
      <c r="HEH46" s="22"/>
      <c r="HEI46" s="22"/>
      <c r="HEJ46" s="22"/>
      <c r="HEK46" s="22"/>
      <c r="HEL46" s="22"/>
      <c r="HEM46" s="22"/>
      <c r="HEN46" s="22"/>
      <c r="HEO46" s="22"/>
      <c r="HEP46" s="22"/>
      <c r="HEQ46" s="22"/>
      <c r="HER46" s="22"/>
      <c r="HES46" s="22"/>
      <c r="HET46" s="22"/>
      <c r="HEU46" s="22"/>
      <c r="HEV46" s="22"/>
      <c r="HEW46" s="22"/>
      <c r="HEX46" s="22"/>
      <c r="HEY46" s="22"/>
      <c r="HEZ46" s="22"/>
      <c r="HFA46" s="22"/>
      <c r="HFB46" s="22"/>
      <c r="HFC46" s="22"/>
      <c r="HFD46" s="22"/>
      <c r="HFE46" s="22"/>
      <c r="HFF46" s="22"/>
      <c r="HFG46" s="22"/>
      <c r="HFH46" s="22"/>
      <c r="HFI46" s="22"/>
      <c r="HFJ46" s="22"/>
      <c r="HFK46" s="22"/>
      <c r="HFL46" s="22"/>
      <c r="HFM46" s="22"/>
      <c r="HFN46" s="22"/>
      <c r="HFO46" s="22"/>
      <c r="HFP46" s="22"/>
      <c r="HFQ46" s="22"/>
      <c r="HFR46" s="22"/>
      <c r="HFS46" s="22"/>
      <c r="HFT46" s="22"/>
      <c r="HFU46" s="22"/>
      <c r="HFV46" s="22"/>
      <c r="HFW46" s="22"/>
      <c r="HFX46" s="22"/>
      <c r="HFY46" s="22"/>
      <c r="HFZ46" s="22"/>
      <c r="HGA46" s="22"/>
      <c r="HGB46" s="22"/>
      <c r="HGC46" s="22"/>
      <c r="HGD46" s="22"/>
      <c r="HGE46" s="22"/>
      <c r="HGF46" s="22"/>
      <c r="HGG46" s="22"/>
      <c r="HGH46" s="22"/>
      <c r="HGI46" s="22"/>
      <c r="HGJ46" s="22"/>
      <c r="HGK46" s="22"/>
      <c r="HGL46" s="22"/>
      <c r="HGM46" s="22"/>
      <c r="HGN46" s="22"/>
      <c r="HGO46" s="22"/>
      <c r="HGP46" s="22"/>
      <c r="HGQ46" s="22"/>
      <c r="HGR46" s="22"/>
      <c r="HGS46" s="22"/>
      <c r="HGT46" s="22"/>
      <c r="HGU46" s="22"/>
      <c r="HGV46" s="22"/>
      <c r="HGW46" s="22"/>
      <c r="HGX46" s="22"/>
      <c r="HGY46" s="22"/>
      <c r="HGZ46" s="22"/>
      <c r="HHA46" s="22"/>
      <c r="HHB46" s="22"/>
      <c r="HHC46" s="22"/>
      <c r="HHD46" s="22"/>
      <c r="HHE46" s="22"/>
      <c r="HHF46" s="22"/>
      <c r="HHG46" s="22"/>
      <c r="HHH46" s="22"/>
      <c r="HHI46" s="22"/>
      <c r="HHJ46" s="22"/>
      <c r="HHK46" s="22"/>
      <c r="HHL46" s="22"/>
      <c r="HHM46" s="22"/>
      <c r="HHN46" s="22"/>
      <c r="HHO46" s="22"/>
      <c r="HHP46" s="22"/>
      <c r="HHQ46" s="22"/>
      <c r="HHR46" s="22"/>
      <c r="HHS46" s="22"/>
      <c r="HHT46" s="22"/>
      <c r="HHU46" s="22"/>
      <c r="HHV46" s="22"/>
      <c r="HHW46" s="22"/>
      <c r="HHX46" s="22"/>
      <c r="HHY46" s="22"/>
      <c r="HHZ46" s="22"/>
      <c r="HIA46" s="22"/>
      <c r="HIB46" s="22"/>
      <c r="HIC46" s="22"/>
      <c r="HID46" s="22"/>
      <c r="HIE46" s="22"/>
      <c r="HIF46" s="22"/>
      <c r="HIG46" s="22"/>
      <c r="HIH46" s="22"/>
      <c r="HII46" s="22"/>
      <c r="HIJ46" s="22"/>
      <c r="HIK46" s="22"/>
      <c r="HIL46" s="22"/>
      <c r="HIM46" s="22"/>
      <c r="HIN46" s="22"/>
      <c r="HIO46" s="22"/>
      <c r="HIP46" s="22"/>
      <c r="HIQ46" s="22"/>
      <c r="HIR46" s="22"/>
      <c r="HIS46" s="22"/>
      <c r="HIT46" s="22"/>
      <c r="HIU46" s="22"/>
      <c r="HIV46" s="22"/>
      <c r="HIW46" s="22"/>
      <c r="HIX46" s="22"/>
      <c r="HIY46" s="22"/>
      <c r="HIZ46" s="22"/>
      <c r="HJA46" s="22"/>
      <c r="HJB46" s="22"/>
      <c r="HJC46" s="22"/>
      <c r="HJD46" s="22"/>
      <c r="HJE46" s="22"/>
      <c r="HJF46" s="22"/>
      <c r="HJG46" s="22"/>
      <c r="HJH46" s="22"/>
      <c r="HJI46" s="22"/>
      <c r="HJJ46" s="22"/>
      <c r="HJK46" s="22"/>
      <c r="HJL46" s="22"/>
      <c r="HJM46" s="22"/>
      <c r="HJN46" s="22"/>
      <c r="HJO46" s="22"/>
      <c r="HJP46" s="22"/>
      <c r="HJQ46" s="22"/>
      <c r="HJR46" s="22"/>
      <c r="HJS46" s="22"/>
      <c r="HJT46" s="22"/>
      <c r="HJU46" s="22"/>
      <c r="HJV46" s="22"/>
      <c r="HJW46" s="22"/>
      <c r="HJX46" s="22"/>
      <c r="HJY46" s="22"/>
      <c r="HJZ46" s="22"/>
      <c r="HKA46" s="22"/>
      <c r="HKB46" s="22"/>
      <c r="HKC46" s="22"/>
      <c r="HKD46" s="22"/>
      <c r="HKE46" s="22"/>
      <c r="HKF46" s="22"/>
      <c r="HKG46" s="22"/>
      <c r="HKH46" s="22"/>
      <c r="HKI46" s="22"/>
      <c r="HKJ46" s="22"/>
      <c r="HKK46" s="22"/>
      <c r="HKL46" s="22"/>
      <c r="HKM46" s="22"/>
      <c r="HKN46" s="22"/>
      <c r="HKO46" s="22"/>
      <c r="HKP46" s="22"/>
      <c r="HKQ46" s="22"/>
      <c r="HKR46" s="22"/>
      <c r="HKS46" s="22"/>
      <c r="HKT46" s="22"/>
      <c r="HKU46" s="22"/>
      <c r="HKV46" s="22"/>
      <c r="HKW46" s="22"/>
      <c r="HKX46" s="22"/>
      <c r="HKY46" s="22"/>
      <c r="HKZ46" s="22"/>
      <c r="HLA46" s="22"/>
      <c r="HLB46" s="22"/>
      <c r="HLC46" s="22"/>
      <c r="HLD46" s="22"/>
      <c r="HLE46" s="22"/>
      <c r="HLF46" s="22"/>
      <c r="HLG46" s="22"/>
      <c r="HLH46" s="22"/>
      <c r="HLI46" s="22"/>
      <c r="HLJ46" s="22"/>
      <c r="HLK46" s="22"/>
      <c r="HLL46" s="22"/>
      <c r="HLM46" s="22"/>
      <c r="HLN46" s="22"/>
      <c r="HLO46" s="22"/>
      <c r="HLP46" s="22"/>
      <c r="HLQ46" s="22"/>
      <c r="HLR46" s="22"/>
      <c r="HLS46" s="22"/>
      <c r="HLT46" s="22"/>
      <c r="HLU46" s="22"/>
      <c r="HLV46" s="22"/>
      <c r="HLW46" s="22"/>
      <c r="HLX46" s="22"/>
      <c r="HLY46" s="22"/>
      <c r="HLZ46" s="22"/>
      <c r="HMA46" s="22"/>
      <c r="HMB46" s="22"/>
      <c r="HMC46" s="22"/>
      <c r="HMD46" s="22"/>
      <c r="HME46" s="22"/>
      <c r="HMF46" s="22"/>
      <c r="HMG46" s="22"/>
      <c r="HMH46" s="22"/>
      <c r="HMI46" s="22"/>
      <c r="HMJ46" s="22"/>
      <c r="HMK46" s="22"/>
      <c r="HML46" s="22"/>
      <c r="HMM46" s="22"/>
      <c r="HMN46" s="22"/>
      <c r="HMO46" s="22"/>
      <c r="HMP46" s="22"/>
      <c r="HMQ46" s="22"/>
      <c r="HMR46" s="22"/>
      <c r="HMS46" s="22"/>
      <c r="HMT46" s="22"/>
      <c r="HMU46" s="22"/>
      <c r="HMV46" s="22"/>
      <c r="HMW46" s="22"/>
      <c r="HMX46" s="22"/>
      <c r="HMY46" s="22"/>
      <c r="HMZ46" s="22"/>
      <c r="HNA46" s="22"/>
      <c r="HNB46" s="22"/>
      <c r="HNC46" s="22"/>
      <c r="HND46" s="22"/>
      <c r="HNE46" s="22"/>
      <c r="HNF46" s="22"/>
      <c r="HNG46" s="22"/>
      <c r="HNH46" s="22"/>
      <c r="HNI46" s="22"/>
      <c r="HNJ46" s="22"/>
      <c r="HNK46" s="22"/>
      <c r="HNL46" s="22"/>
      <c r="HNM46" s="22"/>
      <c r="HNN46" s="22"/>
      <c r="HNO46" s="22"/>
      <c r="HNP46" s="22"/>
      <c r="HNQ46" s="22"/>
      <c r="HNR46" s="22"/>
      <c r="HNS46" s="22"/>
      <c r="HNT46" s="22"/>
      <c r="HNU46" s="22"/>
      <c r="HNV46" s="22"/>
      <c r="HNW46" s="22"/>
      <c r="HNX46" s="22"/>
      <c r="HNY46" s="22"/>
      <c r="HNZ46" s="22"/>
      <c r="HOA46" s="22"/>
      <c r="HOB46" s="22"/>
      <c r="HOC46" s="22"/>
      <c r="HOD46" s="22"/>
      <c r="HOE46" s="22"/>
      <c r="HOF46" s="22"/>
      <c r="HOG46" s="22"/>
      <c r="HOH46" s="22"/>
      <c r="HOI46" s="22"/>
      <c r="HOJ46" s="22"/>
      <c r="HOK46" s="22"/>
      <c r="HOL46" s="22"/>
      <c r="HOM46" s="22"/>
      <c r="HON46" s="22"/>
      <c r="HOO46" s="22"/>
      <c r="HOP46" s="22"/>
      <c r="HOQ46" s="22"/>
      <c r="HOR46" s="22"/>
      <c r="HOS46" s="22"/>
      <c r="HOT46" s="22"/>
      <c r="HOU46" s="22"/>
      <c r="HOV46" s="22"/>
      <c r="HOW46" s="22"/>
      <c r="HOX46" s="22"/>
      <c r="HOY46" s="22"/>
      <c r="HOZ46" s="22"/>
      <c r="HPA46" s="22"/>
      <c r="HPB46" s="22"/>
      <c r="HPC46" s="22"/>
      <c r="HPD46" s="22"/>
      <c r="HPE46" s="22"/>
      <c r="HPF46" s="22"/>
      <c r="HPG46" s="22"/>
      <c r="HPH46" s="22"/>
      <c r="HPI46" s="22"/>
      <c r="HPJ46" s="22"/>
      <c r="HPK46" s="22"/>
      <c r="HPL46" s="22"/>
      <c r="HPM46" s="22"/>
      <c r="HPN46" s="22"/>
      <c r="HPO46" s="22"/>
      <c r="HPP46" s="22"/>
      <c r="HPQ46" s="22"/>
      <c r="HPR46" s="22"/>
      <c r="HPS46" s="22"/>
      <c r="HPT46" s="22"/>
      <c r="HPU46" s="22"/>
      <c r="HPV46" s="22"/>
      <c r="HPW46" s="22"/>
      <c r="HPX46" s="22"/>
      <c r="HPY46" s="22"/>
      <c r="HPZ46" s="22"/>
      <c r="HQA46" s="22"/>
      <c r="HQB46" s="22"/>
      <c r="HQC46" s="22"/>
      <c r="HQD46" s="22"/>
      <c r="HQE46" s="22"/>
      <c r="HQF46" s="22"/>
      <c r="HQG46" s="22"/>
      <c r="HQH46" s="22"/>
      <c r="HQI46" s="22"/>
      <c r="HQJ46" s="22"/>
      <c r="HQK46" s="22"/>
      <c r="HQL46" s="22"/>
      <c r="HQM46" s="22"/>
      <c r="HQN46" s="22"/>
      <c r="HQO46" s="22"/>
      <c r="HQP46" s="22"/>
      <c r="HQQ46" s="22"/>
      <c r="HQR46" s="22"/>
      <c r="HQS46" s="22"/>
      <c r="HQT46" s="22"/>
      <c r="HQU46" s="22"/>
      <c r="HQV46" s="22"/>
      <c r="HQW46" s="22"/>
      <c r="HQX46" s="22"/>
      <c r="HQY46" s="22"/>
      <c r="HQZ46" s="22"/>
      <c r="HRA46" s="22"/>
      <c r="HRB46" s="22"/>
      <c r="HRC46" s="22"/>
      <c r="HRD46" s="22"/>
      <c r="HRE46" s="22"/>
      <c r="HRF46" s="22"/>
      <c r="HRG46" s="22"/>
      <c r="HRH46" s="22"/>
      <c r="HRI46" s="22"/>
      <c r="HRJ46" s="22"/>
      <c r="HRK46" s="22"/>
      <c r="HRL46" s="22"/>
      <c r="HRM46" s="22"/>
      <c r="HRN46" s="22"/>
      <c r="HRO46" s="22"/>
      <c r="HRP46" s="22"/>
      <c r="HRQ46" s="22"/>
      <c r="HRR46" s="22"/>
      <c r="HRS46" s="22"/>
      <c r="HRT46" s="22"/>
      <c r="HRU46" s="22"/>
      <c r="HRV46" s="22"/>
      <c r="HRW46" s="22"/>
      <c r="HRX46" s="22"/>
      <c r="HRY46" s="22"/>
      <c r="HRZ46" s="22"/>
      <c r="HSA46" s="22"/>
      <c r="HSB46" s="22"/>
      <c r="HSC46" s="22"/>
      <c r="HSD46" s="22"/>
      <c r="HSE46" s="22"/>
      <c r="HSF46" s="22"/>
      <c r="HSG46" s="22"/>
      <c r="HSH46" s="22"/>
      <c r="HSI46" s="22"/>
      <c r="HSJ46" s="22"/>
      <c r="HSK46" s="22"/>
      <c r="HSL46" s="22"/>
      <c r="HSM46" s="22"/>
      <c r="HSN46" s="22"/>
      <c r="HSO46" s="22"/>
      <c r="HSP46" s="22"/>
      <c r="HSQ46" s="22"/>
      <c r="HSR46" s="22"/>
      <c r="HSS46" s="22"/>
      <c r="HST46" s="22"/>
      <c r="HSU46" s="22"/>
      <c r="HSV46" s="22"/>
      <c r="HSW46" s="22"/>
      <c r="HSX46" s="22"/>
      <c r="HSY46" s="22"/>
      <c r="HSZ46" s="22"/>
      <c r="HTA46" s="22"/>
      <c r="HTB46" s="22"/>
      <c r="HTC46" s="22"/>
      <c r="HTD46" s="22"/>
      <c r="HTE46" s="22"/>
      <c r="HTF46" s="22"/>
      <c r="HTG46" s="22"/>
      <c r="HTH46" s="22"/>
      <c r="HTI46" s="22"/>
      <c r="HTJ46" s="22"/>
      <c r="HTK46" s="22"/>
      <c r="HTL46" s="22"/>
      <c r="HTM46" s="22"/>
      <c r="HTN46" s="22"/>
      <c r="HTO46" s="22"/>
      <c r="HTP46" s="22"/>
      <c r="HTQ46" s="22"/>
      <c r="HTR46" s="22"/>
      <c r="HTS46" s="22"/>
      <c r="HTT46" s="22"/>
      <c r="HTU46" s="22"/>
      <c r="HTV46" s="22"/>
      <c r="HTW46" s="22"/>
      <c r="HTX46" s="22"/>
      <c r="HTY46" s="22"/>
      <c r="HTZ46" s="22"/>
      <c r="HUA46" s="22"/>
      <c r="HUB46" s="22"/>
      <c r="HUC46" s="22"/>
      <c r="HUD46" s="22"/>
      <c r="HUE46" s="22"/>
      <c r="HUF46" s="22"/>
      <c r="HUG46" s="22"/>
      <c r="HUH46" s="22"/>
      <c r="HUI46" s="22"/>
      <c r="HUJ46" s="22"/>
      <c r="HUK46" s="22"/>
      <c r="HUL46" s="22"/>
      <c r="HUM46" s="22"/>
      <c r="HUN46" s="22"/>
      <c r="HUO46" s="22"/>
      <c r="HUP46" s="22"/>
      <c r="HUQ46" s="22"/>
      <c r="HUR46" s="22"/>
      <c r="HUS46" s="22"/>
      <c r="HUT46" s="22"/>
      <c r="HUU46" s="22"/>
      <c r="HUV46" s="22"/>
      <c r="HUW46" s="22"/>
      <c r="HUX46" s="22"/>
      <c r="HUY46" s="22"/>
      <c r="HUZ46" s="22"/>
      <c r="HVA46" s="22"/>
      <c r="HVB46" s="22"/>
      <c r="HVC46" s="22"/>
      <c r="HVD46" s="22"/>
      <c r="HVE46" s="22"/>
      <c r="HVF46" s="22"/>
      <c r="HVG46" s="22"/>
      <c r="HVH46" s="22"/>
      <c r="HVI46" s="22"/>
      <c r="HVJ46" s="22"/>
      <c r="HVK46" s="22"/>
      <c r="HVL46" s="22"/>
      <c r="HVM46" s="22"/>
      <c r="HVN46" s="22"/>
      <c r="HVO46" s="22"/>
      <c r="HVP46" s="22"/>
      <c r="HVQ46" s="22"/>
      <c r="HVR46" s="22"/>
      <c r="HVS46" s="22"/>
      <c r="HVT46" s="22"/>
      <c r="HVU46" s="22"/>
      <c r="HVV46" s="22"/>
      <c r="HVW46" s="22"/>
      <c r="HVX46" s="22"/>
      <c r="HVY46" s="22"/>
      <c r="HVZ46" s="22"/>
      <c r="HWA46" s="22"/>
      <c r="HWB46" s="22"/>
      <c r="HWC46" s="22"/>
      <c r="HWD46" s="22"/>
      <c r="HWE46" s="22"/>
      <c r="HWF46" s="22"/>
      <c r="HWG46" s="22"/>
      <c r="HWH46" s="22"/>
      <c r="HWI46" s="22"/>
      <c r="HWJ46" s="22"/>
      <c r="HWK46" s="22"/>
      <c r="HWL46" s="22"/>
      <c r="HWM46" s="22"/>
      <c r="HWN46" s="22"/>
      <c r="HWO46" s="22"/>
      <c r="HWP46" s="22"/>
      <c r="HWQ46" s="22"/>
      <c r="HWR46" s="22"/>
      <c r="HWS46" s="22"/>
      <c r="HWT46" s="22"/>
      <c r="HWU46" s="22"/>
      <c r="HWV46" s="22"/>
      <c r="HWW46" s="22"/>
      <c r="HWX46" s="22"/>
      <c r="HWY46" s="22"/>
      <c r="HWZ46" s="22"/>
      <c r="HXA46" s="22"/>
      <c r="HXB46" s="22"/>
      <c r="HXC46" s="22"/>
      <c r="HXD46" s="22"/>
      <c r="HXE46" s="22"/>
      <c r="HXF46" s="22"/>
      <c r="HXG46" s="22"/>
      <c r="HXH46" s="22"/>
      <c r="HXI46" s="22"/>
      <c r="HXJ46" s="22"/>
      <c r="HXK46" s="22"/>
      <c r="HXL46" s="22"/>
      <c r="HXM46" s="22"/>
      <c r="HXN46" s="22"/>
      <c r="HXO46" s="22"/>
      <c r="HXP46" s="22"/>
      <c r="HXQ46" s="22"/>
      <c r="HXR46" s="22"/>
      <c r="HXS46" s="22"/>
      <c r="HXT46" s="22"/>
      <c r="HXU46" s="22"/>
      <c r="HXV46" s="22"/>
      <c r="HXW46" s="22"/>
      <c r="HXX46" s="22"/>
      <c r="HXY46" s="22"/>
      <c r="HXZ46" s="22"/>
      <c r="HYA46" s="22"/>
      <c r="HYB46" s="22"/>
      <c r="HYC46" s="22"/>
      <c r="HYD46" s="22"/>
      <c r="HYE46" s="22"/>
      <c r="HYF46" s="22"/>
      <c r="HYG46" s="22"/>
      <c r="HYH46" s="22"/>
      <c r="HYI46" s="22"/>
      <c r="HYJ46" s="22"/>
      <c r="HYK46" s="22"/>
      <c r="HYL46" s="22"/>
      <c r="HYM46" s="22"/>
      <c r="HYN46" s="22"/>
      <c r="HYO46" s="22"/>
      <c r="HYP46" s="22"/>
      <c r="HYQ46" s="22"/>
      <c r="HYR46" s="22"/>
      <c r="HYS46" s="22"/>
      <c r="HYT46" s="22"/>
      <c r="HYU46" s="22"/>
      <c r="HYV46" s="22"/>
      <c r="HYW46" s="22"/>
      <c r="HYX46" s="22"/>
      <c r="HYY46" s="22"/>
      <c r="HYZ46" s="22"/>
      <c r="HZA46" s="22"/>
      <c r="HZB46" s="22"/>
      <c r="HZC46" s="22"/>
      <c r="HZD46" s="22"/>
      <c r="HZE46" s="22"/>
      <c r="HZF46" s="22"/>
      <c r="HZG46" s="22"/>
      <c r="HZH46" s="22"/>
      <c r="HZI46" s="22"/>
      <c r="HZJ46" s="22"/>
      <c r="HZK46" s="22"/>
      <c r="HZL46" s="22"/>
      <c r="HZM46" s="22"/>
      <c r="HZN46" s="22"/>
      <c r="HZO46" s="22"/>
      <c r="HZP46" s="22"/>
      <c r="HZQ46" s="22"/>
      <c r="HZR46" s="22"/>
      <c r="HZS46" s="22"/>
      <c r="HZT46" s="22"/>
      <c r="HZU46" s="22"/>
      <c r="HZV46" s="22"/>
      <c r="HZW46" s="22"/>
      <c r="HZX46" s="22"/>
      <c r="HZY46" s="22"/>
      <c r="HZZ46" s="22"/>
      <c r="IAA46" s="22"/>
      <c r="IAB46" s="22"/>
      <c r="IAC46" s="22"/>
      <c r="IAD46" s="22"/>
      <c r="IAE46" s="22"/>
      <c r="IAF46" s="22"/>
      <c r="IAG46" s="22"/>
      <c r="IAH46" s="22"/>
      <c r="IAI46" s="22"/>
      <c r="IAJ46" s="22"/>
      <c r="IAK46" s="22"/>
      <c r="IAL46" s="22"/>
      <c r="IAM46" s="22"/>
      <c r="IAN46" s="22"/>
      <c r="IAO46" s="22"/>
      <c r="IAP46" s="22"/>
      <c r="IAQ46" s="22"/>
      <c r="IAR46" s="22"/>
      <c r="IAS46" s="22"/>
      <c r="IAT46" s="22"/>
      <c r="IAU46" s="22"/>
      <c r="IAV46" s="22"/>
      <c r="IAW46" s="22"/>
      <c r="IAX46" s="22"/>
      <c r="IAY46" s="22"/>
      <c r="IAZ46" s="22"/>
      <c r="IBA46" s="22"/>
      <c r="IBB46" s="22"/>
      <c r="IBC46" s="22"/>
      <c r="IBD46" s="22"/>
      <c r="IBE46" s="22"/>
      <c r="IBF46" s="22"/>
      <c r="IBG46" s="22"/>
      <c r="IBH46" s="22"/>
      <c r="IBI46" s="22"/>
      <c r="IBJ46" s="22"/>
      <c r="IBK46" s="22"/>
      <c r="IBL46" s="22"/>
      <c r="IBM46" s="22"/>
      <c r="IBN46" s="22"/>
      <c r="IBO46" s="22"/>
      <c r="IBP46" s="22"/>
      <c r="IBQ46" s="22"/>
      <c r="IBR46" s="22"/>
      <c r="IBS46" s="22"/>
      <c r="IBT46" s="22"/>
      <c r="IBU46" s="22"/>
      <c r="IBV46" s="22"/>
      <c r="IBW46" s="22"/>
      <c r="IBX46" s="22"/>
      <c r="IBY46" s="22"/>
      <c r="IBZ46" s="22"/>
      <c r="ICA46" s="22"/>
      <c r="ICB46" s="22"/>
      <c r="ICC46" s="22"/>
      <c r="ICD46" s="22"/>
      <c r="ICE46" s="22"/>
      <c r="ICF46" s="22"/>
      <c r="ICG46" s="22"/>
      <c r="ICH46" s="22"/>
      <c r="ICI46" s="22"/>
      <c r="ICJ46" s="22"/>
      <c r="ICK46" s="22"/>
      <c r="ICL46" s="22"/>
      <c r="ICM46" s="22"/>
      <c r="ICN46" s="22"/>
      <c r="ICO46" s="22"/>
      <c r="ICP46" s="22"/>
      <c r="ICQ46" s="22"/>
      <c r="ICR46" s="22"/>
      <c r="ICS46" s="22"/>
      <c r="ICT46" s="22"/>
      <c r="ICU46" s="22"/>
      <c r="ICV46" s="22"/>
      <c r="ICW46" s="22"/>
      <c r="ICX46" s="22"/>
      <c r="ICY46" s="22"/>
      <c r="ICZ46" s="22"/>
      <c r="IDA46" s="22"/>
      <c r="IDB46" s="22"/>
      <c r="IDC46" s="22"/>
      <c r="IDD46" s="22"/>
      <c r="IDE46" s="22"/>
      <c r="IDF46" s="22"/>
      <c r="IDG46" s="22"/>
      <c r="IDH46" s="22"/>
      <c r="IDI46" s="22"/>
      <c r="IDJ46" s="22"/>
      <c r="IDK46" s="22"/>
      <c r="IDL46" s="22"/>
      <c r="IDM46" s="22"/>
      <c r="IDN46" s="22"/>
      <c r="IDO46" s="22"/>
      <c r="IDP46" s="22"/>
      <c r="IDQ46" s="22"/>
      <c r="IDR46" s="22"/>
      <c r="IDS46" s="22"/>
      <c r="IDT46" s="22"/>
      <c r="IDU46" s="22"/>
      <c r="IDV46" s="22"/>
      <c r="IDW46" s="22"/>
      <c r="IDX46" s="22"/>
      <c r="IDY46" s="22"/>
      <c r="IDZ46" s="22"/>
      <c r="IEA46" s="22"/>
      <c r="IEB46" s="22"/>
      <c r="IEC46" s="22"/>
      <c r="IED46" s="22"/>
      <c r="IEE46" s="22"/>
      <c r="IEF46" s="22"/>
      <c r="IEG46" s="22"/>
      <c r="IEH46" s="22"/>
      <c r="IEI46" s="22"/>
      <c r="IEJ46" s="22"/>
      <c r="IEK46" s="22"/>
      <c r="IEL46" s="22"/>
      <c r="IEM46" s="22"/>
      <c r="IEN46" s="22"/>
      <c r="IEO46" s="22"/>
      <c r="IEP46" s="22"/>
      <c r="IEQ46" s="22"/>
      <c r="IER46" s="22"/>
      <c r="IES46" s="22"/>
      <c r="IET46" s="22"/>
      <c r="IEU46" s="22"/>
      <c r="IEV46" s="22"/>
      <c r="IEW46" s="22"/>
      <c r="IEX46" s="22"/>
      <c r="IEY46" s="22"/>
      <c r="IEZ46" s="22"/>
      <c r="IFA46" s="22"/>
      <c r="IFB46" s="22"/>
      <c r="IFC46" s="22"/>
      <c r="IFD46" s="22"/>
      <c r="IFE46" s="22"/>
      <c r="IFF46" s="22"/>
      <c r="IFG46" s="22"/>
      <c r="IFH46" s="22"/>
      <c r="IFI46" s="22"/>
      <c r="IFJ46" s="22"/>
      <c r="IFK46" s="22"/>
      <c r="IFL46" s="22"/>
      <c r="IFM46" s="22"/>
      <c r="IFN46" s="22"/>
      <c r="IFO46" s="22"/>
      <c r="IFP46" s="22"/>
      <c r="IFQ46" s="22"/>
      <c r="IFR46" s="22"/>
      <c r="IFS46" s="22"/>
      <c r="IFT46" s="22"/>
      <c r="IFU46" s="22"/>
      <c r="IFV46" s="22"/>
      <c r="IFW46" s="22"/>
      <c r="IFX46" s="22"/>
      <c r="IFY46" s="22"/>
      <c r="IFZ46" s="22"/>
      <c r="IGA46" s="22"/>
      <c r="IGB46" s="22"/>
      <c r="IGC46" s="22"/>
      <c r="IGD46" s="22"/>
      <c r="IGE46" s="22"/>
      <c r="IGF46" s="22"/>
      <c r="IGG46" s="22"/>
      <c r="IGH46" s="22"/>
      <c r="IGI46" s="22"/>
      <c r="IGJ46" s="22"/>
      <c r="IGK46" s="22"/>
      <c r="IGL46" s="22"/>
      <c r="IGM46" s="22"/>
      <c r="IGN46" s="22"/>
      <c r="IGO46" s="22"/>
      <c r="IGP46" s="22"/>
      <c r="IGQ46" s="22"/>
      <c r="IGR46" s="22"/>
      <c r="IGS46" s="22"/>
      <c r="IGT46" s="22"/>
      <c r="IGU46" s="22"/>
      <c r="IGV46" s="22"/>
      <c r="IGW46" s="22"/>
      <c r="IGX46" s="22"/>
      <c r="IGY46" s="22"/>
      <c r="IGZ46" s="22"/>
      <c r="IHA46" s="22"/>
      <c r="IHB46" s="22"/>
      <c r="IHC46" s="22"/>
      <c r="IHD46" s="22"/>
      <c r="IHE46" s="22"/>
      <c r="IHF46" s="22"/>
      <c r="IHG46" s="22"/>
      <c r="IHH46" s="22"/>
      <c r="IHI46" s="22"/>
      <c r="IHJ46" s="22"/>
      <c r="IHK46" s="22"/>
      <c r="IHL46" s="22"/>
      <c r="IHM46" s="22"/>
      <c r="IHN46" s="22"/>
      <c r="IHO46" s="22"/>
      <c r="IHP46" s="22"/>
      <c r="IHQ46" s="22"/>
      <c r="IHR46" s="22"/>
      <c r="IHS46" s="22"/>
      <c r="IHT46" s="22"/>
      <c r="IHU46" s="22"/>
      <c r="IHV46" s="22"/>
      <c r="IHW46" s="22"/>
      <c r="IHX46" s="22"/>
      <c r="IHY46" s="22"/>
      <c r="IHZ46" s="22"/>
      <c r="IIA46" s="22"/>
      <c r="IIB46" s="22"/>
      <c r="IIC46" s="22"/>
      <c r="IID46" s="22"/>
      <c r="IIE46" s="22"/>
      <c r="IIF46" s="22"/>
      <c r="IIG46" s="22"/>
      <c r="IIH46" s="22"/>
      <c r="III46" s="22"/>
      <c r="IIJ46" s="22"/>
      <c r="IIK46" s="22"/>
      <c r="IIL46" s="22"/>
      <c r="IIM46" s="22"/>
      <c r="IIN46" s="22"/>
      <c r="IIO46" s="22"/>
      <c r="IIP46" s="22"/>
      <c r="IIQ46" s="22"/>
      <c r="IIR46" s="22"/>
      <c r="IIS46" s="22"/>
      <c r="IIT46" s="22"/>
      <c r="IIU46" s="22"/>
      <c r="IIV46" s="22"/>
      <c r="IIW46" s="22"/>
      <c r="IIX46" s="22"/>
      <c r="IIY46" s="22"/>
      <c r="IIZ46" s="22"/>
      <c r="IJA46" s="22"/>
      <c r="IJB46" s="22"/>
      <c r="IJC46" s="22"/>
      <c r="IJD46" s="22"/>
      <c r="IJE46" s="22"/>
      <c r="IJF46" s="22"/>
      <c r="IJG46" s="22"/>
      <c r="IJH46" s="22"/>
      <c r="IJI46" s="22"/>
      <c r="IJJ46" s="22"/>
      <c r="IJK46" s="22"/>
      <c r="IJL46" s="22"/>
      <c r="IJM46" s="22"/>
      <c r="IJN46" s="22"/>
      <c r="IJO46" s="22"/>
      <c r="IJP46" s="22"/>
      <c r="IJQ46" s="22"/>
      <c r="IJR46" s="22"/>
      <c r="IJS46" s="22"/>
      <c r="IJT46" s="22"/>
      <c r="IJU46" s="22"/>
      <c r="IJV46" s="22"/>
      <c r="IJW46" s="22"/>
      <c r="IJX46" s="22"/>
      <c r="IJY46" s="22"/>
      <c r="IJZ46" s="22"/>
      <c r="IKA46" s="22"/>
      <c r="IKB46" s="22"/>
      <c r="IKC46" s="22"/>
      <c r="IKD46" s="22"/>
      <c r="IKE46" s="22"/>
      <c r="IKF46" s="22"/>
      <c r="IKG46" s="22"/>
      <c r="IKH46" s="22"/>
      <c r="IKI46" s="22"/>
      <c r="IKJ46" s="22"/>
      <c r="IKK46" s="22"/>
      <c r="IKL46" s="22"/>
      <c r="IKM46" s="22"/>
      <c r="IKN46" s="22"/>
      <c r="IKO46" s="22"/>
      <c r="IKP46" s="22"/>
      <c r="IKQ46" s="22"/>
      <c r="IKR46" s="22"/>
      <c r="IKS46" s="22"/>
      <c r="IKT46" s="22"/>
      <c r="IKU46" s="22"/>
      <c r="IKV46" s="22"/>
      <c r="IKW46" s="22"/>
      <c r="IKX46" s="22"/>
      <c r="IKY46" s="22"/>
      <c r="IKZ46" s="22"/>
      <c r="ILA46" s="22"/>
      <c r="ILB46" s="22"/>
      <c r="ILC46" s="22"/>
      <c r="ILD46" s="22"/>
      <c r="ILE46" s="22"/>
      <c r="ILF46" s="22"/>
      <c r="ILG46" s="22"/>
      <c r="ILH46" s="22"/>
      <c r="ILI46" s="22"/>
      <c r="ILJ46" s="22"/>
      <c r="ILK46" s="22"/>
      <c r="ILL46" s="22"/>
      <c r="ILM46" s="22"/>
      <c r="ILN46" s="22"/>
      <c r="ILO46" s="22"/>
      <c r="ILP46" s="22"/>
      <c r="ILQ46" s="22"/>
      <c r="ILR46" s="22"/>
      <c r="ILS46" s="22"/>
      <c r="ILT46" s="22"/>
      <c r="ILU46" s="22"/>
      <c r="ILV46" s="22"/>
      <c r="ILW46" s="22"/>
      <c r="ILX46" s="22"/>
      <c r="ILY46" s="22"/>
      <c r="ILZ46" s="22"/>
      <c r="IMA46" s="22"/>
      <c r="IMB46" s="22"/>
      <c r="IMC46" s="22"/>
      <c r="IMD46" s="22"/>
      <c r="IME46" s="22"/>
      <c r="IMF46" s="22"/>
      <c r="IMG46" s="22"/>
      <c r="IMH46" s="22"/>
      <c r="IMI46" s="22"/>
      <c r="IMJ46" s="22"/>
      <c r="IMK46" s="22"/>
      <c r="IML46" s="22"/>
      <c r="IMM46" s="22"/>
      <c r="IMN46" s="22"/>
      <c r="IMO46" s="22"/>
      <c r="IMP46" s="22"/>
      <c r="IMQ46" s="22"/>
      <c r="IMR46" s="22"/>
      <c r="IMS46" s="22"/>
      <c r="IMT46" s="22"/>
      <c r="IMU46" s="22"/>
      <c r="IMV46" s="22"/>
      <c r="IMW46" s="22"/>
      <c r="IMX46" s="22"/>
      <c r="IMY46" s="22"/>
      <c r="IMZ46" s="22"/>
      <c r="INA46" s="22"/>
      <c r="INB46" s="22"/>
      <c r="INC46" s="22"/>
      <c r="IND46" s="22"/>
      <c r="INE46" s="22"/>
      <c r="INF46" s="22"/>
      <c r="ING46" s="22"/>
      <c r="INH46" s="22"/>
      <c r="INI46" s="22"/>
      <c r="INJ46" s="22"/>
      <c r="INK46" s="22"/>
      <c r="INL46" s="22"/>
      <c r="INM46" s="22"/>
      <c r="INN46" s="22"/>
      <c r="INO46" s="22"/>
      <c r="INP46" s="22"/>
      <c r="INQ46" s="22"/>
      <c r="INR46" s="22"/>
      <c r="INS46" s="22"/>
      <c r="INT46" s="22"/>
      <c r="INU46" s="22"/>
      <c r="INV46" s="22"/>
      <c r="INW46" s="22"/>
      <c r="INX46" s="22"/>
      <c r="INY46" s="22"/>
      <c r="INZ46" s="22"/>
      <c r="IOA46" s="22"/>
      <c r="IOB46" s="22"/>
      <c r="IOC46" s="22"/>
      <c r="IOD46" s="22"/>
      <c r="IOE46" s="22"/>
      <c r="IOF46" s="22"/>
      <c r="IOG46" s="22"/>
      <c r="IOH46" s="22"/>
      <c r="IOI46" s="22"/>
      <c r="IOJ46" s="22"/>
      <c r="IOK46" s="22"/>
      <c r="IOL46" s="22"/>
      <c r="IOM46" s="22"/>
      <c r="ION46" s="22"/>
      <c r="IOO46" s="22"/>
      <c r="IOP46" s="22"/>
      <c r="IOQ46" s="22"/>
      <c r="IOR46" s="22"/>
      <c r="IOS46" s="22"/>
      <c r="IOT46" s="22"/>
      <c r="IOU46" s="22"/>
      <c r="IOV46" s="22"/>
      <c r="IOW46" s="22"/>
      <c r="IOX46" s="22"/>
      <c r="IOY46" s="22"/>
      <c r="IOZ46" s="22"/>
      <c r="IPA46" s="22"/>
      <c r="IPB46" s="22"/>
      <c r="IPC46" s="22"/>
      <c r="IPD46" s="22"/>
      <c r="IPE46" s="22"/>
      <c r="IPF46" s="22"/>
      <c r="IPG46" s="22"/>
      <c r="IPH46" s="22"/>
      <c r="IPI46" s="22"/>
      <c r="IPJ46" s="22"/>
      <c r="IPK46" s="22"/>
      <c r="IPL46" s="22"/>
      <c r="IPM46" s="22"/>
      <c r="IPN46" s="22"/>
      <c r="IPO46" s="22"/>
      <c r="IPP46" s="22"/>
      <c r="IPQ46" s="22"/>
      <c r="IPR46" s="22"/>
      <c r="IPS46" s="22"/>
      <c r="IPT46" s="22"/>
      <c r="IPU46" s="22"/>
      <c r="IPV46" s="22"/>
      <c r="IPW46" s="22"/>
      <c r="IPX46" s="22"/>
      <c r="IPY46" s="22"/>
      <c r="IPZ46" s="22"/>
      <c r="IQA46" s="22"/>
      <c r="IQB46" s="22"/>
      <c r="IQC46" s="22"/>
      <c r="IQD46" s="22"/>
      <c r="IQE46" s="22"/>
      <c r="IQF46" s="22"/>
      <c r="IQG46" s="22"/>
      <c r="IQH46" s="22"/>
      <c r="IQI46" s="22"/>
      <c r="IQJ46" s="22"/>
      <c r="IQK46" s="22"/>
      <c r="IQL46" s="22"/>
      <c r="IQM46" s="22"/>
      <c r="IQN46" s="22"/>
      <c r="IQO46" s="22"/>
      <c r="IQP46" s="22"/>
      <c r="IQQ46" s="22"/>
      <c r="IQR46" s="22"/>
      <c r="IQS46" s="22"/>
      <c r="IQT46" s="22"/>
      <c r="IQU46" s="22"/>
      <c r="IQV46" s="22"/>
      <c r="IQW46" s="22"/>
      <c r="IQX46" s="22"/>
      <c r="IQY46" s="22"/>
      <c r="IQZ46" s="22"/>
      <c r="IRA46" s="22"/>
      <c r="IRB46" s="22"/>
      <c r="IRC46" s="22"/>
      <c r="IRD46" s="22"/>
      <c r="IRE46" s="22"/>
      <c r="IRF46" s="22"/>
      <c r="IRG46" s="22"/>
      <c r="IRH46" s="22"/>
      <c r="IRI46" s="22"/>
      <c r="IRJ46" s="22"/>
      <c r="IRK46" s="22"/>
      <c r="IRL46" s="22"/>
      <c r="IRM46" s="22"/>
      <c r="IRN46" s="22"/>
      <c r="IRO46" s="22"/>
      <c r="IRP46" s="22"/>
      <c r="IRQ46" s="22"/>
      <c r="IRR46" s="22"/>
      <c r="IRS46" s="22"/>
      <c r="IRT46" s="22"/>
      <c r="IRU46" s="22"/>
      <c r="IRV46" s="22"/>
      <c r="IRW46" s="22"/>
      <c r="IRX46" s="22"/>
      <c r="IRY46" s="22"/>
      <c r="IRZ46" s="22"/>
      <c r="ISA46" s="22"/>
      <c r="ISB46" s="22"/>
      <c r="ISC46" s="22"/>
      <c r="ISD46" s="22"/>
      <c r="ISE46" s="22"/>
      <c r="ISF46" s="22"/>
      <c r="ISG46" s="22"/>
      <c r="ISH46" s="22"/>
      <c r="ISI46" s="22"/>
      <c r="ISJ46" s="22"/>
      <c r="ISK46" s="22"/>
      <c r="ISL46" s="22"/>
      <c r="ISM46" s="22"/>
      <c r="ISN46" s="22"/>
      <c r="ISO46" s="22"/>
      <c r="ISP46" s="22"/>
      <c r="ISQ46" s="22"/>
      <c r="ISR46" s="22"/>
      <c r="ISS46" s="22"/>
      <c r="IST46" s="22"/>
      <c r="ISU46" s="22"/>
      <c r="ISV46" s="22"/>
      <c r="ISW46" s="22"/>
      <c r="ISX46" s="22"/>
      <c r="ISY46" s="22"/>
      <c r="ISZ46" s="22"/>
      <c r="ITA46" s="22"/>
      <c r="ITB46" s="22"/>
      <c r="ITC46" s="22"/>
      <c r="ITD46" s="22"/>
      <c r="ITE46" s="22"/>
      <c r="ITF46" s="22"/>
      <c r="ITG46" s="22"/>
      <c r="ITH46" s="22"/>
      <c r="ITI46" s="22"/>
      <c r="ITJ46" s="22"/>
      <c r="ITK46" s="22"/>
      <c r="ITL46" s="22"/>
      <c r="ITM46" s="22"/>
      <c r="ITN46" s="22"/>
      <c r="ITO46" s="22"/>
      <c r="ITP46" s="22"/>
      <c r="ITQ46" s="22"/>
      <c r="ITR46" s="22"/>
      <c r="ITS46" s="22"/>
      <c r="ITT46" s="22"/>
      <c r="ITU46" s="22"/>
      <c r="ITV46" s="22"/>
      <c r="ITW46" s="22"/>
      <c r="ITX46" s="22"/>
      <c r="ITY46" s="22"/>
      <c r="ITZ46" s="22"/>
      <c r="IUA46" s="22"/>
      <c r="IUB46" s="22"/>
      <c r="IUC46" s="22"/>
      <c r="IUD46" s="22"/>
      <c r="IUE46" s="22"/>
      <c r="IUF46" s="22"/>
      <c r="IUG46" s="22"/>
      <c r="IUH46" s="22"/>
      <c r="IUI46" s="22"/>
      <c r="IUJ46" s="22"/>
      <c r="IUK46" s="22"/>
      <c r="IUL46" s="22"/>
      <c r="IUM46" s="22"/>
      <c r="IUN46" s="22"/>
      <c r="IUO46" s="22"/>
      <c r="IUP46" s="22"/>
      <c r="IUQ46" s="22"/>
      <c r="IUR46" s="22"/>
      <c r="IUS46" s="22"/>
      <c r="IUT46" s="22"/>
      <c r="IUU46" s="22"/>
      <c r="IUV46" s="22"/>
      <c r="IUW46" s="22"/>
      <c r="IUX46" s="22"/>
      <c r="IUY46" s="22"/>
      <c r="IUZ46" s="22"/>
      <c r="IVA46" s="22"/>
      <c r="IVB46" s="22"/>
      <c r="IVC46" s="22"/>
      <c r="IVD46" s="22"/>
      <c r="IVE46" s="22"/>
      <c r="IVF46" s="22"/>
      <c r="IVG46" s="22"/>
      <c r="IVH46" s="22"/>
      <c r="IVI46" s="22"/>
      <c r="IVJ46" s="22"/>
      <c r="IVK46" s="22"/>
      <c r="IVL46" s="22"/>
      <c r="IVM46" s="22"/>
      <c r="IVN46" s="22"/>
      <c r="IVO46" s="22"/>
      <c r="IVP46" s="22"/>
      <c r="IVQ46" s="22"/>
      <c r="IVR46" s="22"/>
      <c r="IVS46" s="22"/>
      <c r="IVT46" s="22"/>
      <c r="IVU46" s="22"/>
      <c r="IVV46" s="22"/>
      <c r="IVW46" s="22"/>
      <c r="IVX46" s="22"/>
      <c r="IVY46" s="22"/>
      <c r="IVZ46" s="22"/>
      <c r="IWA46" s="22"/>
      <c r="IWB46" s="22"/>
      <c r="IWC46" s="22"/>
      <c r="IWD46" s="22"/>
      <c r="IWE46" s="22"/>
      <c r="IWF46" s="22"/>
      <c r="IWG46" s="22"/>
      <c r="IWH46" s="22"/>
      <c r="IWI46" s="22"/>
      <c r="IWJ46" s="22"/>
      <c r="IWK46" s="22"/>
      <c r="IWL46" s="22"/>
      <c r="IWM46" s="22"/>
      <c r="IWN46" s="22"/>
      <c r="IWO46" s="22"/>
      <c r="IWP46" s="22"/>
      <c r="IWQ46" s="22"/>
      <c r="IWR46" s="22"/>
      <c r="IWS46" s="22"/>
      <c r="IWT46" s="22"/>
      <c r="IWU46" s="22"/>
      <c r="IWV46" s="22"/>
      <c r="IWW46" s="22"/>
      <c r="IWX46" s="22"/>
      <c r="IWY46" s="22"/>
      <c r="IWZ46" s="22"/>
      <c r="IXA46" s="22"/>
      <c r="IXB46" s="22"/>
      <c r="IXC46" s="22"/>
      <c r="IXD46" s="22"/>
      <c r="IXE46" s="22"/>
      <c r="IXF46" s="22"/>
      <c r="IXG46" s="22"/>
      <c r="IXH46" s="22"/>
      <c r="IXI46" s="22"/>
      <c r="IXJ46" s="22"/>
      <c r="IXK46" s="22"/>
      <c r="IXL46" s="22"/>
      <c r="IXM46" s="22"/>
      <c r="IXN46" s="22"/>
      <c r="IXO46" s="22"/>
      <c r="IXP46" s="22"/>
      <c r="IXQ46" s="22"/>
      <c r="IXR46" s="22"/>
      <c r="IXS46" s="22"/>
      <c r="IXT46" s="22"/>
      <c r="IXU46" s="22"/>
      <c r="IXV46" s="22"/>
      <c r="IXW46" s="22"/>
      <c r="IXX46" s="22"/>
      <c r="IXY46" s="22"/>
      <c r="IXZ46" s="22"/>
      <c r="IYA46" s="22"/>
      <c r="IYB46" s="22"/>
      <c r="IYC46" s="22"/>
      <c r="IYD46" s="22"/>
      <c r="IYE46" s="22"/>
      <c r="IYF46" s="22"/>
      <c r="IYG46" s="22"/>
      <c r="IYH46" s="22"/>
      <c r="IYI46" s="22"/>
      <c r="IYJ46" s="22"/>
      <c r="IYK46" s="22"/>
      <c r="IYL46" s="22"/>
      <c r="IYM46" s="22"/>
      <c r="IYN46" s="22"/>
      <c r="IYO46" s="22"/>
      <c r="IYP46" s="22"/>
      <c r="IYQ46" s="22"/>
      <c r="IYR46" s="22"/>
      <c r="IYS46" s="22"/>
      <c r="IYT46" s="22"/>
      <c r="IYU46" s="22"/>
      <c r="IYV46" s="22"/>
      <c r="IYW46" s="22"/>
      <c r="IYX46" s="22"/>
      <c r="IYY46" s="22"/>
      <c r="IYZ46" s="22"/>
      <c r="IZA46" s="22"/>
      <c r="IZB46" s="22"/>
      <c r="IZC46" s="22"/>
      <c r="IZD46" s="22"/>
      <c r="IZE46" s="22"/>
      <c r="IZF46" s="22"/>
      <c r="IZG46" s="22"/>
      <c r="IZH46" s="22"/>
      <c r="IZI46" s="22"/>
      <c r="IZJ46" s="22"/>
      <c r="IZK46" s="22"/>
      <c r="IZL46" s="22"/>
      <c r="IZM46" s="22"/>
      <c r="IZN46" s="22"/>
      <c r="IZO46" s="22"/>
      <c r="IZP46" s="22"/>
      <c r="IZQ46" s="22"/>
      <c r="IZR46" s="22"/>
      <c r="IZS46" s="22"/>
      <c r="IZT46" s="22"/>
      <c r="IZU46" s="22"/>
      <c r="IZV46" s="22"/>
      <c r="IZW46" s="22"/>
      <c r="IZX46" s="22"/>
      <c r="IZY46" s="22"/>
      <c r="IZZ46" s="22"/>
      <c r="JAA46" s="22"/>
      <c r="JAB46" s="22"/>
      <c r="JAC46" s="22"/>
      <c r="JAD46" s="22"/>
      <c r="JAE46" s="22"/>
      <c r="JAF46" s="22"/>
      <c r="JAG46" s="22"/>
      <c r="JAH46" s="22"/>
      <c r="JAI46" s="22"/>
      <c r="JAJ46" s="22"/>
      <c r="JAK46" s="22"/>
      <c r="JAL46" s="22"/>
      <c r="JAM46" s="22"/>
      <c r="JAN46" s="22"/>
      <c r="JAO46" s="22"/>
      <c r="JAP46" s="22"/>
      <c r="JAQ46" s="22"/>
      <c r="JAR46" s="22"/>
      <c r="JAS46" s="22"/>
      <c r="JAT46" s="22"/>
      <c r="JAU46" s="22"/>
      <c r="JAV46" s="22"/>
      <c r="JAW46" s="22"/>
      <c r="JAX46" s="22"/>
      <c r="JAY46" s="22"/>
      <c r="JAZ46" s="22"/>
      <c r="JBA46" s="22"/>
      <c r="JBB46" s="22"/>
      <c r="JBC46" s="22"/>
      <c r="JBD46" s="22"/>
      <c r="JBE46" s="22"/>
      <c r="JBF46" s="22"/>
      <c r="JBG46" s="22"/>
      <c r="JBH46" s="22"/>
      <c r="JBI46" s="22"/>
      <c r="JBJ46" s="22"/>
      <c r="JBK46" s="22"/>
      <c r="JBL46" s="22"/>
      <c r="JBM46" s="22"/>
      <c r="JBN46" s="22"/>
      <c r="JBO46" s="22"/>
      <c r="JBP46" s="22"/>
      <c r="JBQ46" s="22"/>
      <c r="JBR46" s="22"/>
      <c r="JBS46" s="22"/>
      <c r="JBT46" s="22"/>
      <c r="JBU46" s="22"/>
      <c r="JBV46" s="22"/>
      <c r="JBW46" s="22"/>
      <c r="JBX46" s="22"/>
      <c r="JBY46" s="22"/>
      <c r="JBZ46" s="22"/>
      <c r="JCA46" s="22"/>
      <c r="JCB46" s="22"/>
      <c r="JCC46" s="22"/>
      <c r="JCD46" s="22"/>
      <c r="JCE46" s="22"/>
      <c r="JCF46" s="22"/>
      <c r="JCG46" s="22"/>
      <c r="JCH46" s="22"/>
      <c r="JCI46" s="22"/>
      <c r="JCJ46" s="22"/>
      <c r="JCK46" s="22"/>
      <c r="JCL46" s="22"/>
      <c r="JCM46" s="22"/>
      <c r="JCN46" s="22"/>
      <c r="JCO46" s="22"/>
      <c r="JCP46" s="22"/>
      <c r="JCQ46" s="22"/>
      <c r="JCR46" s="22"/>
      <c r="JCS46" s="22"/>
      <c r="JCT46" s="22"/>
      <c r="JCU46" s="22"/>
      <c r="JCV46" s="22"/>
      <c r="JCW46" s="22"/>
      <c r="JCX46" s="22"/>
      <c r="JCY46" s="22"/>
      <c r="JCZ46" s="22"/>
      <c r="JDA46" s="22"/>
      <c r="JDB46" s="22"/>
      <c r="JDC46" s="22"/>
      <c r="JDD46" s="22"/>
      <c r="JDE46" s="22"/>
      <c r="JDF46" s="22"/>
      <c r="JDG46" s="22"/>
      <c r="JDH46" s="22"/>
      <c r="JDI46" s="22"/>
      <c r="JDJ46" s="22"/>
      <c r="JDK46" s="22"/>
      <c r="JDL46" s="22"/>
      <c r="JDM46" s="22"/>
      <c r="JDN46" s="22"/>
      <c r="JDO46" s="22"/>
      <c r="JDP46" s="22"/>
      <c r="JDQ46" s="22"/>
      <c r="JDR46" s="22"/>
      <c r="JDS46" s="22"/>
      <c r="JDT46" s="22"/>
      <c r="JDU46" s="22"/>
      <c r="JDV46" s="22"/>
      <c r="JDW46" s="22"/>
      <c r="JDX46" s="22"/>
      <c r="JDY46" s="22"/>
      <c r="JDZ46" s="22"/>
      <c r="JEA46" s="22"/>
      <c r="JEB46" s="22"/>
      <c r="JEC46" s="22"/>
      <c r="JED46" s="22"/>
      <c r="JEE46" s="22"/>
      <c r="JEF46" s="22"/>
      <c r="JEG46" s="22"/>
      <c r="JEH46" s="22"/>
      <c r="JEI46" s="22"/>
      <c r="JEJ46" s="22"/>
      <c r="JEK46" s="22"/>
      <c r="JEL46" s="22"/>
      <c r="JEM46" s="22"/>
      <c r="JEN46" s="22"/>
      <c r="JEO46" s="22"/>
      <c r="JEP46" s="22"/>
      <c r="JEQ46" s="22"/>
      <c r="JER46" s="22"/>
      <c r="JES46" s="22"/>
      <c r="JET46" s="22"/>
      <c r="JEU46" s="22"/>
      <c r="JEV46" s="22"/>
      <c r="JEW46" s="22"/>
      <c r="JEX46" s="22"/>
      <c r="JEY46" s="22"/>
      <c r="JEZ46" s="22"/>
      <c r="JFA46" s="22"/>
      <c r="JFB46" s="22"/>
      <c r="JFC46" s="22"/>
      <c r="JFD46" s="22"/>
      <c r="JFE46" s="22"/>
      <c r="JFF46" s="22"/>
      <c r="JFG46" s="22"/>
      <c r="JFH46" s="22"/>
      <c r="JFI46" s="22"/>
      <c r="JFJ46" s="22"/>
      <c r="JFK46" s="22"/>
      <c r="JFL46" s="22"/>
      <c r="JFM46" s="22"/>
      <c r="JFN46" s="22"/>
      <c r="JFO46" s="22"/>
      <c r="JFP46" s="22"/>
      <c r="JFQ46" s="22"/>
      <c r="JFR46" s="22"/>
      <c r="JFS46" s="22"/>
      <c r="JFT46" s="22"/>
      <c r="JFU46" s="22"/>
      <c r="JFV46" s="22"/>
      <c r="JFW46" s="22"/>
      <c r="JFX46" s="22"/>
      <c r="JFY46" s="22"/>
      <c r="JFZ46" s="22"/>
      <c r="JGA46" s="22"/>
      <c r="JGB46" s="22"/>
      <c r="JGC46" s="22"/>
      <c r="JGD46" s="22"/>
      <c r="JGE46" s="22"/>
      <c r="JGF46" s="22"/>
      <c r="JGG46" s="22"/>
      <c r="JGH46" s="22"/>
      <c r="JGI46" s="22"/>
      <c r="JGJ46" s="22"/>
      <c r="JGK46" s="22"/>
      <c r="JGL46" s="22"/>
      <c r="JGM46" s="22"/>
      <c r="JGN46" s="22"/>
      <c r="JGO46" s="22"/>
      <c r="JGP46" s="22"/>
      <c r="JGQ46" s="22"/>
      <c r="JGR46" s="22"/>
      <c r="JGS46" s="22"/>
      <c r="JGT46" s="22"/>
      <c r="JGU46" s="22"/>
      <c r="JGV46" s="22"/>
      <c r="JGW46" s="22"/>
      <c r="JGX46" s="22"/>
      <c r="JGY46" s="22"/>
      <c r="JGZ46" s="22"/>
      <c r="JHA46" s="22"/>
      <c r="JHB46" s="22"/>
      <c r="JHC46" s="22"/>
      <c r="JHD46" s="22"/>
      <c r="JHE46" s="22"/>
      <c r="JHF46" s="22"/>
      <c r="JHG46" s="22"/>
      <c r="JHH46" s="22"/>
      <c r="JHI46" s="22"/>
      <c r="JHJ46" s="22"/>
      <c r="JHK46" s="22"/>
      <c r="JHL46" s="22"/>
      <c r="JHM46" s="22"/>
      <c r="JHN46" s="22"/>
      <c r="JHO46" s="22"/>
      <c r="JHP46" s="22"/>
      <c r="JHQ46" s="22"/>
      <c r="JHR46" s="22"/>
      <c r="JHS46" s="22"/>
      <c r="JHT46" s="22"/>
      <c r="JHU46" s="22"/>
      <c r="JHV46" s="22"/>
      <c r="JHW46" s="22"/>
      <c r="JHX46" s="22"/>
      <c r="JHY46" s="22"/>
      <c r="JHZ46" s="22"/>
      <c r="JIA46" s="22"/>
      <c r="JIB46" s="22"/>
      <c r="JIC46" s="22"/>
      <c r="JID46" s="22"/>
      <c r="JIE46" s="22"/>
      <c r="JIF46" s="22"/>
      <c r="JIG46" s="22"/>
      <c r="JIH46" s="22"/>
      <c r="JII46" s="22"/>
      <c r="JIJ46" s="22"/>
      <c r="JIK46" s="22"/>
      <c r="JIL46" s="22"/>
      <c r="JIM46" s="22"/>
      <c r="JIN46" s="22"/>
      <c r="JIO46" s="22"/>
      <c r="JIP46" s="22"/>
      <c r="JIQ46" s="22"/>
      <c r="JIR46" s="22"/>
      <c r="JIS46" s="22"/>
      <c r="JIT46" s="22"/>
      <c r="JIU46" s="22"/>
      <c r="JIV46" s="22"/>
      <c r="JIW46" s="22"/>
      <c r="JIX46" s="22"/>
      <c r="JIY46" s="22"/>
      <c r="JIZ46" s="22"/>
      <c r="JJA46" s="22"/>
      <c r="JJB46" s="22"/>
      <c r="JJC46" s="22"/>
      <c r="JJD46" s="22"/>
      <c r="JJE46" s="22"/>
      <c r="JJF46" s="22"/>
      <c r="JJG46" s="22"/>
      <c r="JJH46" s="22"/>
      <c r="JJI46" s="22"/>
      <c r="JJJ46" s="22"/>
      <c r="JJK46" s="22"/>
      <c r="JJL46" s="22"/>
      <c r="JJM46" s="22"/>
      <c r="JJN46" s="22"/>
      <c r="JJO46" s="22"/>
      <c r="JJP46" s="22"/>
      <c r="JJQ46" s="22"/>
      <c r="JJR46" s="22"/>
      <c r="JJS46" s="22"/>
      <c r="JJT46" s="22"/>
      <c r="JJU46" s="22"/>
      <c r="JJV46" s="22"/>
      <c r="JJW46" s="22"/>
      <c r="JJX46" s="22"/>
      <c r="JJY46" s="22"/>
      <c r="JJZ46" s="22"/>
      <c r="JKA46" s="22"/>
      <c r="JKB46" s="22"/>
      <c r="JKC46" s="22"/>
      <c r="JKD46" s="22"/>
      <c r="JKE46" s="22"/>
      <c r="JKF46" s="22"/>
      <c r="JKG46" s="22"/>
      <c r="JKH46" s="22"/>
      <c r="JKI46" s="22"/>
      <c r="JKJ46" s="22"/>
      <c r="JKK46" s="22"/>
      <c r="JKL46" s="22"/>
      <c r="JKM46" s="22"/>
      <c r="JKN46" s="22"/>
      <c r="JKO46" s="22"/>
      <c r="JKP46" s="22"/>
      <c r="JKQ46" s="22"/>
      <c r="JKR46" s="22"/>
      <c r="JKS46" s="22"/>
      <c r="JKT46" s="22"/>
      <c r="JKU46" s="22"/>
      <c r="JKV46" s="22"/>
      <c r="JKW46" s="22"/>
      <c r="JKX46" s="22"/>
      <c r="JKY46" s="22"/>
      <c r="JKZ46" s="22"/>
      <c r="JLA46" s="22"/>
      <c r="JLB46" s="22"/>
      <c r="JLC46" s="22"/>
      <c r="JLD46" s="22"/>
      <c r="JLE46" s="22"/>
      <c r="JLF46" s="22"/>
      <c r="JLG46" s="22"/>
      <c r="JLH46" s="22"/>
      <c r="JLI46" s="22"/>
      <c r="JLJ46" s="22"/>
      <c r="JLK46" s="22"/>
      <c r="JLL46" s="22"/>
      <c r="JLM46" s="22"/>
      <c r="JLN46" s="22"/>
      <c r="JLO46" s="22"/>
      <c r="JLP46" s="22"/>
      <c r="JLQ46" s="22"/>
      <c r="JLR46" s="22"/>
      <c r="JLS46" s="22"/>
      <c r="JLT46" s="22"/>
      <c r="JLU46" s="22"/>
      <c r="JLV46" s="22"/>
      <c r="JLW46" s="22"/>
      <c r="JLX46" s="22"/>
      <c r="JLY46" s="22"/>
      <c r="JLZ46" s="22"/>
      <c r="JMA46" s="22"/>
      <c r="JMB46" s="22"/>
      <c r="JMC46" s="22"/>
      <c r="JMD46" s="22"/>
      <c r="JME46" s="22"/>
      <c r="JMF46" s="22"/>
      <c r="JMG46" s="22"/>
      <c r="JMH46" s="22"/>
      <c r="JMI46" s="22"/>
      <c r="JMJ46" s="22"/>
      <c r="JMK46" s="22"/>
      <c r="JML46" s="22"/>
      <c r="JMM46" s="22"/>
      <c r="JMN46" s="22"/>
      <c r="JMO46" s="22"/>
      <c r="JMP46" s="22"/>
      <c r="JMQ46" s="22"/>
      <c r="JMR46" s="22"/>
      <c r="JMS46" s="22"/>
      <c r="JMT46" s="22"/>
      <c r="JMU46" s="22"/>
      <c r="JMV46" s="22"/>
      <c r="JMW46" s="22"/>
      <c r="JMX46" s="22"/>
      <c r="JMY46" s="22"/>
      <c r="JMZ46" s="22"/>
      <c r="JNA46" s="22"/>
      <c r="JNB46" s="22"/>
      <c r="JNC46" s="22"/>
      <c r="JND46" s="22"/>
      <c r="JNE46" s="22"/>
      <c r="JNF46" s="22"/>
      <c r="JNG46" s="22"/>
      <c r="JNH46" s="22"/>
      <c r="JNI46" s="22"/>
      <c r="JNJ46" s="22"/>
      <c r="JNK46" s="22"/>
      <c r="JNL46" s="22"/>
      <c r="JNM46" s="22"/>
      <c r="JNN46" s="22"/>
      <c r="JNO46" s="22"/>
      <c r="JNP46" s="22"/>
      <c r="JNQ46" s="22"/>
      <c r="JNR46" s="22"/>
      <c r="JNS46" s="22"/>
      <c r="JNT46" s="22"/>
      <c r="JNU46" s="22"/>
      <c r="JNV46" s="22"/>
      <c r="JNW46" s="22"/>
      <c r="JNX46" s="22"/>
      <c r="JNY46" s="22"/>
      <c r="JNZ46" s="22"/>
      <c r="JOA46" s="22"/>
      <c r="JOB46" s="22"/>
      <c r="JOC46" s="22"/>
      <c r="JOD46" s="22"/>
      <c r="JOE46" s="22"/>
      <c r="JOF46" s="22"/>
      <c r="JOG46" s="22"/>
      <c r="JOH46" s="22"/>
      <c r="JOI46" s="22"/>
      <c r="JOJ46" s="22"/>
      <c r="JOK46" s="22"/>
      <c r="JOL46" s="22"/>
      <c r="JOM46" s="22"/>
      <c r="JON46" s="22"/>
      <c r="JOO46" s="22"/>
      <c r="JOP46" s="22"/>
      <c r="JOQ46" s="22"/>
      <c r="JOR46" s="22"/>
      <c r="JOS46" s="22"/>
      <c r="JOT46" s="22"/>
      <c r="JOU46" s="22"/>
      <c r="JOV46" s="22"/>
      <c r="JOW46" s="22"/>
      <c r="JOX46" s="22"/>
      <c r="JOY46" s="22"/>
      <c r="JOZ46" s="22"/>
      <c r="JPA46" s="22"/>
      <c r="JPB46" s="22"/>
      <c r="JPC46" s="22"/>
      <c r="JPD46" s="22"/>
      <c r="JPE46" s="22"/>
      <c r="JPF46" s="22"/>
      <c r="JPG46" s="22"/>
      <c r="JPH46" s="22"/>
      <c r="JPI46" s="22"/>
      <c r="JPJ46" s="22"/>
      <c r="JPK46" s="22"/>
      <c r="JPL46" s="22"/>
      <c r="JPM46" s="22"/>
      <c r="JPN46" s="22"/>
      <c r="JPO46" s="22"/>
      <c r="JPP46" s="22"/>
      <c r="JPQ46" s="22"/>
      <c r="JPR46" s="22"/>
      <c r="JPS46" s="22"/>
      <c r="JPT46" s="22"/>
      <c r="JPU46" s="22"/>
      <c r="JPV46" s="22"/>
      <c r="JPW46" s="22"/>
      <c r="JPX46" s="22"/>
      <c r="JPY46" s="22"/>
      <c r="JPZ46" s="22"/>
      <c r="JQA46" s="22"/>
      <c r="JQB46" s="22"/>
      <c r="JQC46" s="22"/>
      <c r="JQD46" s="22"/>
      <c r="JQE46" s="22"/>
      <c r="JQF46" s="22"/>
      <c r="JQG46" s="22"/>
      <c r="JQH46" s="22"/>
      <c r="JQI46" s="22"/>
      <c r="JQJ46" s="22"/>
      <c r="JQK46" s="22"/>
      <c r="JQL46" s="22"/>
      <c r="JQM46" s="22"/>
      <c r="JQN46" s="22"/>
      <c r="JQO46" s="22"/>
      <c r="JQP46" s="22"/>
      <c r="JQQ46" s="22"/>
      <c r="JQR46" s="22"/>
      <c r="JQS46" s="22"/>
      <c r="JQT46" s="22"/>
      <c r="JQU46" s="22"/>
      <c r="JQV46" s="22"/>
      <c r="JQW46" s="22"/>
      <c r="JQX46" s="22"/>
      <c r="JQY46" s="22"/>
      <c r="JQZ46" s="22"/>
      <c r="JRA46" s="22"/>
      <c r="JRB46" s="22"/>
      <c r="JRC46" s="22"/>
      <c r="JRD46" s="22"/>
      <c r="JRE46" s="22"/>
      <c r="JRF46" s="22"/>
      <c r="JRG46" s="22"/>
      <c r="JRH46" s="22"/>
      <c r="JRI46" s="22"/>
      <c r="JRJ46" s="22"/>
      <c r="JRK46" s="22"/>
      <c r="JRL46" s="22"/>
      <c r="JRM46" s="22"/>
      <c r="JRN46" s="22"/>
      <c r="JRO46" s="22"/>
      <c r="JRP46" s="22"/>
      <c r="JRQ46" s="22"/>
      <c r="JRR46" s="22"/>
      <c r="JRS46" s="22"/>
      <c r="JRT46" s="22"/>
      <c r="JRU46" s="22"/>
      <c r="JRV46" s="22"/>
      <c r="JRW46" s="22"/>
      <c r="JRX46" s="22"/>
      <c r="JRY46" s="22"/>
      <c r="JRZ46" s="22"/>
      <c r="JSA46" s="22"/>
      <c r="JSB46" s="22"/>
      <c r="JSC46" s="22"/>
      <c r="JSD46" s="22"/>
      <c r="JSE46" s="22"/>
      <c r="JSF46" s="22"/>
      <c r="JSG46" s="22"/>
      <c r="JSH46" s="22"/>
      <c r="JSI46" s="22"/>
      <c r="JSJ46" s="22"/>
      <c r="JSK46" s="22"/>
      <c r="JSL46" s="22"/>
      <c r="JSM46" s="22"/>
      <c r="JSN46" s="22"/>
      <c r="JSO46" s="22"/>
      <c r="JSP46" s="22"/>
      <c r="JSQ46" s="22"/>
      <c r="JSR46" s="22"/>
      <c r="JSS46" s="22"/>
      <c r="JST46" s="22"/>
      <c r="JSU46" s="22"/>
      <c r="JSV46" s="22"/>
      <c r="JSW46" s="22"/>
      <c r="JSX46" s="22"/>
      <c r="JSY46" s="22"/>
      <c r="JSZ46" s="22"/>
      <c r="JTA46" s="22"/>
      <c r="JTB46" s="22"/>
      <c r="JTC46" s="22"/>
      <c r="JTD46" s="22"/>
      <c r="JTE46" s="22"/>
      <c r="JTF46" s="22"/>
      <c r="JTG46" s="22"/>
      <c r="JTH46" s="22"/>
      <c r="JTI46" s="22"/>
      <c r="JTJ46" s="22"/>
      <c r="JTK46" s="22"/>
      <c r="JTL46" s="22"/>
      <c r="JTM46" s="22"/>
      <c r="JTN46" s="22"/>
      <c r="JTO46" s="22"/>
      <c r="JTP46" s="22"/>
      <c r="JTQ46" s="22"/>
      <c r="JTR46" s="22"/>
      <c r="JTS46" s="22"/>
      <c r="JTT46" s="22"/>
      <c r="JTU46" s="22"/>
      <c r="JTV46" s="22"/>
      <c r="JTW46" s="22"/>
      <c r="JTX46" s="22"/>
      <c r="JTY46" s="22"/>
      <c r="JTZ46" s="22"/>
      <c r="JUA46" s="22"/>
      <c r="JUB46" s="22"/>
      <c r="JUC46" s="22"/>
      <c r="JUD46" s="22"/>
      <c r="JUE46" s="22"/>
      <c r="JUF46" s="22"/>
      <c r="JUG46" s="22"/>
      <c r="JUH46" s="22"/>
      <c r="JUI46" s="22"/>
      <c r="JUJ46" s="22"/>
      <c r="JUK46" s="22"/>
      <c r="JUL46" s="22"/>
      <c r="JUM46" s="22"/>
      <c r="JUN46" s="22"/>
      <c r="JUO46" s="22"/>
      <c r="JUP46" s="22"/>
      <c r="JUQ46" s="22"/>
      <c r="JUR46" s="22"/>
      <c r="JUS46" s="22"/>
      <c r="JUT46" s="22"/>
      <c r="JUU46" s="22"/>
      <c r="JUV46" s="22"/>
      <c r="JUW46" s="22"/>
      <c r="JUX46" s="22"/>
      <c r="JUY46" s="22"/>
      <c r="JUZ46" s="22"/>
      <c r="JVA46" s="22"/>
      <c r="JVB46" s="22"/>
      <c r="JVC46" s="22"/>
      <c r="JVD46" s="22"/>
      <c r="JVE46" s="22"/>
      <c r="JVF46" s="22"/>
      <c r="JVG46" s="22"/>
      <c r="JVH46" s="22"/>
      <c r="JVI46" s="22"/>
      <c r="JVJ46" s="22"/>
      <c r="JVK46" s="22"/>
      <c r="JVL46" s="22"/>
      <c r="JVM46" s="22"/>
      <c r="JVN46" s="22"/>
      <c r="JVO46" s="22"/>
      <c r="JVP46" s="22"/>
      <c r="JVQ46" s="22"/>
      <c r="JVR46" s="22"/>
      <c r="JVS46" s="22"/>
      <c r="JVT46" s="22"/>
      <c r="JVU46" s="22"/>
      <c r="JVV46" s="22"/>
      <c r="JVW46" s="22"/>
      <c r="JVX46" s="22"/>
      <c r="JVY46" s="22"/>
      <c r="JVZ46" s="22"/>
      <c r="JWA46" s="22"/>
      <c r="JWB46" s="22"/>
      <c r="JWC46" s="22"/>
      <c r="JWD46" s="22"/>
      <c r="JWE46" s="22"/>
      <c r="JWF46" s="22"/>
      <c r="JWG46" s="22"/>
      <c r="JWH46" s="22"/>
      <c r="JWI46" s="22"/>
      <c r="JWJ46" s="22"/>
      <c r="JWK46" s="22"/>
      <c r="JWL46" s="22"/>
      <c r="JWM46" s="22"/>
      <c r="JWN46" s="22"/>
      <c r="JWO46" s="22"/>
      <c r="JWP46" s="22"/>
      <c r="JWQ46" s="22"/>
      <c r="JWR46" s="22"/>
      <c r="JWS46" s="22"/>
      <c r="JWT46" s="22"/>
      <c r="JWU46" s="22"/>
      <c r="JWV46" s="22"/>
      <c r="JWW46" s="22"/>
      <c r="JWX46" s="22"/>
      <c r="JWY46" s="22"/>
      <c r="JWZ46" s="22"/>
      <c r="JXA46" s="22"/>
      <c r="JXB46" s="22"/>
      <c r="JXC46" s="22"/>
      <c r="JXD46" s="22"/>
      <c r="JXE46" s="22"/>
      <c r="JXF46" s="22"/>
      <c r="JXG46" s="22"/>
      <c r="JXH46" s="22"/>
      <c r="JXI46" s="22"/>
      <c r="JXJ46" s="22"/>
      <c r="JXK46" s="22"/>
      <c r="JXL46" s="22"/>
      <c r="JXM46" s="22"/>
      <c r="JXN46" s="22"/>
      <c r="JXO46" s="22"/>
      <c r="JXP46" s="22"/>
      <c r="JXQ46" s="22"/>
      <c r="JXR46" s="22"/>
      <c r="JXS46" s="22"/>
      <c r="JXT46" s="22"/>
      <c r="JXU46" s="22"/>
      <c r="JXV46" s="22"/>
      <c r="JXW46" s="22"/>
      <c r="JXX46" s="22"/>
      <c r="JXY46" s="22"/>
      <c r="JXZ46" s="22"/>
      <c r="JYA46" s="22"/>
      <c r="JYB46" s="22"/>
      <c r="JYC46" s="22"/>
      <c r="JYD46" s="22"/>
      <c r="JYE46" s="22"/>
      <c r="JYF46" s="22"/>
      <c r="JYG46" s="22"/>
      <c r="JYH46" s="22"/>
      <c r="JYI46" s="22"/>
      <c r="JYJ46" s="22"/>
      <c r="JYK46" s="22"/>
      <c r="JYL46" s="22"/>
      <c r="JYM46" s="22"/>
      <c r="JYN46" s="22"/>
      <c r="JYO46" s="22"/>
      <c r="JYP46" s="22"/>
      <c r="JYQ46" s="22"/>
      <c r="JYR46" s="22"/>
      <c r="JYS46" s="22"/>
      <c r="JYT46" s="22"/>
      <c r="JYU46" s="22"/>
      <c r="JYV46" s="22"/>
      <c r="JYW46" s="22"/>
      <c r="JYX46" s="22"/>
      <c r="JYY46" s="22"/>
      <c r="JYZ46" s="22"/>
      <c r="JZA46" s="22"/>
      <c r="JZB46" s="22"/>
      <c r="JZC46" s="22"/>
      <c r="JZD46" s="22"/>
      <c r="JZE46" s="22"/>
      <c r="JZF46" s="22"/>
      <c r="JZG46" s="22"/>
      <c r="JZH46" s="22"/>
      <c r="JZI46" s="22"/>
      <c r="JZJ46" s="22"/>
      <c r="JZK46" s="22"/>
      <c r="JZL46" s="22"/>
      <c r="JZM46" s="22"/>
      <c r="JZN46" s="22"/>
      <c r="JZO46" s="22"/>
      <c r="JZP46" s="22"/>
      <c r="JZQ46" s="22"/>
      <c r="JZR46" s="22"/>
      <c r="JZS46" s="22"/>
      <c r="JZT46" s="22"/>
      <c r="JZU46" s="22"/>
      <c r="JZV46" s="22"/>
      <c r="JZW46" s="22"/>
      <c r="JZX46" s="22"/>
      <c r="JZY46" s="22"/>
      <c r="JZZ46" s="22"/>
      <c r="KAA46" s="22"/>
      <c r="KAB46" s="22"/>
      <c r="KAC46" s="22"/>
      <c r="KAD46" s="22"/>
      <c r="KAE46" s="22"/>
      <c r="KAF46" s="22"/>
      <c r="KAG46" s="22"/>
      <c r="KAH46" s="22"/>
      <c r="KAI46" s="22"/>
      <c r="KAJ46" s="22"/>
      <c r="KAK46" s="22"/>
      <c r="KAL46" s="22"/>
      <c r="KAM46" s="22"/>
      <c r="KAN46" s="22"/>
      <c r="KAO46" s="22"/>
      <c r="KAP46" s="22"/>
      <c r="KAQ46" s="22"/>
      <c r="KAR46" s="22"/>
      <c r="KAS46" s="22"/>
      <c r="KAT46" s="22"/>
      <c r="KAU46" s="22"/>
      <c r="KAV46" s="22"/>
      <c r="KAW46" s="22"/>
      <c r="KAX46" s="22"/>
      <c r="KAY46" s="22"/>
      <c r="KAZ46" s="22"/>
      <c r="KBA46" s="22"/>
      <c r="KBB46" s="22"/>
      <c r="KBC46" s="22"/>
      <c r="KBD46" s="22"/>
      <c r="KBE46" s="22"/>
      <c r="KBF46" s="22"/>
      <c r="KBG46" s="22"/>
      <c r="KBH46" s="22"/>
      <c r="KBI46" s="22"/>
      <c r="KBJ46" s="22"/>
      <c r="KBK46" s="22"/>
      <c r="KBL46" s="22"/>
      <c r="KBM46" s="22"/>
      <c r="KBN46" s="22"/>
      <c r="KBO46" s="22"/>
      <c r="KBP46" s="22"/>
      <c r="KBQ46" s="22"/>
      <c r="KBR46" s="22"/>
      <c r="KBS46" s="22"/>
      <c r="KBT46" s="22"/>
      <c r="KBU46" s="22"/>
      <c r="KBV46" s="22"/>
      <c r="KBW46" s="22"/>
      <c r="KBX46" s="22"/>
      <c r="KBY46" s="22"/>
      <c r="KBZ46" s="22"/>
      <c r="KCA46" s="22"/>
      <c r="KCB46" s="22"/>
      <c r="KCC46" s="22"/>
      <c r="KCD46" s="22"/>
      <c r="KCE46" s="22"/>
      <c r="KCF46" s="22"/>
      <c r="KCG46" s="22"/>
      <c r="KCH46" s="22"/>
      <c r="KCI46" s="22"/>
      <c r="KCJ46" s="22"/>
      <c r="KCK46" s="22"/>
      <c r="KCL46" s="22"/>
      <c r="KCM46" s="22"/>
      <c r="KCN46" s="22"/>
      <c r="KCO46" s="22"/>
      <c r="KCP46" s="22"/>
      <c r="KCQ46" s="22"/>
      <c r="KCR46" s="22"/>
      <c r="KCS46" s="22"/>
      <c r="KCT46" s="22"/>
      <c r="KCU46" s="22"/>
      <c r="KCV46" s="22"/>
      <c r="KCW46" s="22"/>
      <c r="KCX46" s="22"/>
      <c r="KCY46" s="22"/>
      <c r="KCZ46" s="22"/>
      <c r="KDA46" s="22"/>
      <c r="KDB46" s="22"/>
      <c r="KDC46" s="22"/>
      <c r="KDD46" s="22"/>
      <c r="KDE46" s="22"/>
      <c r="KDF46" s="22"/>
      <c r="KDG46" s="22"/>
      <c r="KDH46" s="22"/>
      <c r="KDI46" s="22"/>
      <c r="KDJ46" s="22"/>
      <c r="KDK46" s="22"/>
      <c r="KDL46" s="22"/>
      <c r="KDM46" s="22"/>
      <c r="KDN46" s="22"/>
      <c r="KDO46" s="22"/>
      <c r="KDP46" s="22"/>
      <c r="KDQ46" s="22"/>
      <c r="KDR46" s="22"/>
      <c r="KDS46" s="22"/>
      <c r="KDT46" s="22"/>
      <c r="KDU46" s="22"/>
      <c r="KDV46" s="22"/>
      <c r="KDW46" s="22"/>
      <c r="KDX46" s="22"/>
      <c r="KDY46" s="22"/>
      <c r="KDZ46" s="22"/>
      <c r="KEA46" s="22"/>
      <c r="KEB46" s="22"/>
      <c r="KEC46" s="22"/>
      <c r="KED46" s="22"/>
      <c r="KEE46" s="22"/>
      <c r="KEF46" s="22"/>
      <c r="KEG46" s="22"/>
      <c r="KEH46" s="22"/>
      <c r="KEI46" s="22"/>
      <c r="KEJ46" s="22"/>
      <c r="KEK46" s="22"/>
      <c r="KEL46" s="22"/>
      <c r="KEM46" s="22"/>
      <c r="KEN46" s="22"/>
      <c r="KEO46" s="22"/>
      <c r="KEP46" s="22"/>
      <c r="KEQ46" s="22"/>
      <c r="KER46" s="22"/>
      <c r="KES46" s="22"/>
      <c r="KET46" s="22"/>
      <c r="KEU46" s="22"/>
      <c r="KEV46" s="22"/>
      <c r="KEW46" s="22"/>
      <c r="KEX46" s="22"/>
      <c r="KEY46" s="22"/>
      <c r="KEZ46" s="22"/>
      <c r="KFA46" s="22"/>
      <c r="KFB46" s="22"/>
      <c r="KFC46" s="22"/>
      <c r="KFD46" s="22"/>
      <c r="KFE46" s="22"/>
      <c r="KFF46" s="22"/>
      <c r="KFG46" s="22"/>
      <c r="KFH46" s="22"/>
      <c r="KFI46" s="22"/>
      <c r="KFJ46" s="22"/>
      <c r="KFK46" s="22"/>
      <c r="KFL46" s="22"/>
      <c r="KFM46" s="22"/>
      <c r="KFN46" s="22"/>
      <c r="KFO46" s="22"/>
      <c r="KFP46" s="22"/>
      <c r="KFQ46" s="22"/>
      <c r="KFR46" s="22"/>
      <c r="KFS46" s="22"/>
      <c r="KFT46" s="22"/>
      <c r="KFU46" s="22"/>
      <c r="KFV46" s="22"/>
      <c r="KFW46" s="22"/>
      <c r="KFX46" s="22"/>
      <c r="KFY46" s="22"/>
      <c r="KFZ46" s="22"/>
      <c r="KGA46" s="22"/>
      <c r="KGB46" s="22"/>
      <c r="KGC46" s="22"/>
      <c r="KGD46" s="22"/>
      <c r="KGE46" s="22"/>
      <c r="KGF46" s="22"/>
      <c r="KGG46" s="22"/>
      <c r="KGH46" s="22"/>
      <c r="KGI46" s="22"/>
      <c r="KGJ46" s="22"/>
      <c r="KGK46" s="22"/>
      <c r="KGL46" s="22"/>
      <c r="KGM46" s="22"/>
      <c r="KGN46" s="22"/>
      <c r="KGO46" s="22"/>
      <c r="KGP46" s="22"/>
      <c r="KGQ46" s="22"/>
      <c r="KGR46" s="22"/>
      <c r="KGS46" s="22"/>
      <c r="KGT46" s="22"/>
      <c r="KGU46" s="22"/>
      <c r="KGV46" s="22"/>
      <c r="KGW46" s="22"/>
      <c r="KGX46" s="22"/>
      <c r="KGY46" s="22"/>
      <c r="KGZ46" s="22"/>
      <c r="KHA46" s="22"/>
      <c r="KHB46" s="22"/>
      <c r="KHC46" s="22"/>
      <c r="KHD46" s="22"/>
      <c r="KHE46" s="22"/>
      <c r="KHF46" s="22"/>
      <c r="KHG46" s="22"/>
      <c r="KHH46" s="22"/>
      <c r="KHI46" s="22"/>
      <c r="KHJ46" s="22"/>
      <c r="KHK46" s="22"/>
      <c r="KHL46" s="22"/>
      <c r="KHM46" s="22"/>
      <c r="KHN46" s="22"/>
      <c r="KHO46" s="22"/>
      <c r="KHP46" s="22"/>
      <c r="KHQ46" s="22"/>
      <c r="KHR46" s="22"/>
      <c r="KHS46" s="22"/>
      <c r="KHT46" s="22"/>
      <c r="KHU46" s="22"/>
      <c r="KHV46" s="22"/>
      <c r="KHW46" s="22"/>
      <c r="KHX46" s="22"/>
      <c r="KHY46" s="22"/>
      <c r="KHZ46" s="22"/>
      <c r="KIA46" s="22"/>
      <c r="KIB46" s="22"/>
      <c r="KIC46" s="22"/>
      <c r="KID46" s="22"/>
      <c r="KIE46" s="22"/>
      <c r="KIF46" s="22"/>
      <c r="KIG46" s="22"/>
      <c r="KIH46" s="22"/>
      <c r="KII46" s="22"/>
      <c r="KIJ46" s="22"/>
      <c r="KIK46" s="22"/>
      <c r="KIL46" s="22"/>
      <c r="KIM46" s="22"/>
      <c r="KIN46" s="22"/>
      <c r="KIO46" s="22"/>
      <c r="KIP46" s="22"/>
      <c r="KIQ46" s="22"/>
      <c r="KIR46" s="22"/>
      <c r="KIS46" s="22"/>
      <c r="KIT46" s="22"/>
      <c r="KIU46" s="22"/>
      <c r="KIV46" s="22"/>
      <c r="KIW46" s="22"/>
      <c r="KIX46" s="22"/>
      <c r="KIY46" s="22"/>
      <c r="KIZ46" s="22"/>
      <c r="KJA46" s="22"/>
      <c r="KJB46" s="22"/>
      <c r="KJC46" s="22"/>
      <c r="KJD46" s="22"/>
      <c r="KJE46" s="22"/>
      <c r="KJF46" s="22"/>
      <c r="KJG46" s="22"/>
      <c r="KJH46" s="22"/>
      <c r="KJI46" s="22"/>
      <c r="KJJ46" s="22"/>
      <c r="KJK46" s="22"/>
      <c r="KJL46" s="22"/>
      <c r="KJM46" s="22"/>
      <c r="KJN46" s="22"/>
      <c r="KJO46" s="22"/>
      <c r="KJP46" s="22"/>
      <c r="KJQ46" s="22"/>
      <c r="KJR46" s="22"/>
      <c r="KJS46" s="22"/>
      <c r="KJT46" s="22"/>
      <c r="KJU46" s="22"/>
      <c r="KJV46" s="22"/>
      <c r="KJW46" s="22"/>
      <c r="KJX46" s="22"/>
      <c r="KJY46" s="22"/>
      <c r="KJZ46" s="22"/>
      <c r="KKA46" s="22"/>
      <c r="KKB46" s="22"/>
      <c r="KKC46" s="22"/>
      <c r="KKD46" s="22"/>
      <c r="KKE46" s="22"/>
      <c r="KKF46" s="22"/>
      <c r="KKG46" s="22"/>
      <c r="KKH46" s="22"/>
      <c r="KKI46" s="22"/>
      <c r="KKJ46" s="22"/>
      <c r="KKK46" s="22"/>
      <c r="KKL46" s="22"/>
      <c r="KKM46" s="22"/>
      <c r="KKN46" s="22"/>
      <c r="KKO46" s="22"/>
      <c r="KKP46" s="22"/>
      <c r="KKQ46" s="22"/>
      <c r="KKR46" s="22"/>
      <c r="KKS46" s="22"/>
      <c r="KKT46" s="22"/>
      <c r="KKU46" s="22"/>
      <c r="KKV46" s="22"/>
      <c r="KKW46" s="22"/>
      <c r="KKX46" s="22"/>
      <c r="KKY46" s="22"/>
      <c r="KKZ46" s="22"/>
      <c r="KLA46" s="22"/>
      <c r="KLB46" s="22"/>
      <c r="KLC46" s="22"/>
      <c r="KLD46" s="22"/>
      <c r="KLE46" s="22"/>
      <c r="KLF46" s="22"/>
      <c r="KLG46" s="22"/>
      <c r="KLH46" s="22"/>
      <c r="KLI46" s="22"/>
      <c r="KLJ46" s="22"/>
      <c r="KLK46" s="22"/>
      <c r="KLL46" s="22"/>
      <c r="KLM46" s="22"/>
      <c r="KLN46" s="22"/>
      <c r="KLO46" s="22"/>
      <c r="KLP46" s="22"/>
      <c r="KLQ46" s="22"/>
      <c r="KLR46" s="22"/>
      <c r="KLS46" s="22"/>
      <c r="KLT46" s="22"/>
      <c r="KLU46" s="22"/>
      <c r="KLV46" s="22"/>
      <c r="KLW46" s="22"/>
      <c r="KLX46" s="22"/>
      <c r="KLY46" s="22"/>
      <c r="KLZ46" s="22"/>
      <c r="KMA46" s="22"/>
      <c r="KMB46" s="22"/>
      <c r="KMC46" s="22"/>
      <c r="KMD46" s="22"/>
      <c r="KME46" s="22"/>
      <c r="KMF46" s="22"/>
      <c r="KMG46" s="22"/>
      <c r="KMH46" s="22"/>
      <c r="KMI46" s="22"/>
      <c r="KMJ46" s="22"/>
      <c r="KMK46" s="22"/>
      <c r="KML46" s="22"/>
      <c r="KMM46" s="22"/>
      <c r="KMN46" s="22"/>
      <c r="KMO46" s="22"/>
      <c r="KMP46" s="22"/>
      <c r="KMQ46" s="22"/>
      <c r="KMR46" s="22"/>
      <c r="KMS46" s="22"/>
      <c r="KMT46" s="22"/>
      <c r="KMU46" s="22"/>
      <c r="KMV46" s="22"/>
      <c r="KMW46" s="22"/>
      <c r="KMX46" s="22"/>
      <c r="KMY46" s="22"/>
      <c r="KMZ46" s="22"/>
      <c r="KNA46" s="22"/>
      <c r="KNB46" s="22"/>
      <c r="KNC46" s="22"/>
      <c r="KND46" s="22"/>
      <c r="KNE46" s="22"/>
      <c r="KNF46" s="22"/>
      <c r="KNG46" s="22"/>
      <c r="KNH46" s="22"/>
      <c r="KNI46" s="22"/>
      <c r="KNJ46" s="22"/>
      <c r="KNK46" s="22"/>
      <c r="KNL46" s="22"/>
      <c r="KNM46" s="22"/>
      <c r="KNN46" s="22"/>
      <c r="KNO46" s="22"/>
      <c r="KNP46" s="22"/>
      <c r="KNQ46" s="22"/>
      <c r="KNR46" s="22"/>
      <c r="KNS46" s="22"/>
      <c r="KNT46" s="22"/>
      <c r="KNU46" s="22"/>
      <c r="KNV46" s="22"/>
      <c r="KNW46" s="22"/>
      <c r="KNX46" s="22"/>
      <c r="KNY46" s="22"/>
      <c r="KNZ46" s="22"/>
      <c r="KOA46" s="22"/>
      <c r="KOB46" s="22"/>
      <c r="KOC46" s="22"/>
      <c r="KOD46" s="22"/>
      <c r="KOE46" s="22"/>
      <c r="KOF46" s="22"/>
      <c r="KOG46" s="22"/>
      <c r="KOH46" s="22"/>
      <c r="KOI46" s="22"/>
      <c r="KOJ46" s="22"/>
      <c r="KOK46" s="22"/>
      <c r="KOL46" s="22"/>
      <c r="KOM46" s="22"/>
      <c r="KON46" s="22"/>
      <c r="KOO46" s="22"/>
      <c r="KOP46" s="22"/>
      <c r="KOQ46" s="22"/>
      <c r="KOR46" s="22"/>
      <c r="KOS46" s="22"/>
      <c r="KOT46" s="22"/>
      <c r="KOU46" s="22"/>
      <c r="KOV46" s="22"/>
      <c r="KOW46" s="22"/>
      <c r="KOX46" s="22"/>
      <c r="KOY46" s="22"/>
      <c r="KOZ46" s="22"/>
      <c r="KPA46" s="22"/>
      <c r="KPB46" s="22"/>
      <c r="KPC46" s="22"/>
      <c r="KPD46" s="22"/>
      <c r="KPE46" s="22"/>
      <c r="KPF46" s="22"/>
      <c r="KPG46" s="22"/>
      <c r="KPH46" s="22"/>
      <c r="KPI46" s="22"/>
      <c r="KPJ46" s="22"/>
      <c r="KPK46" s="22"/>
      <c r="KPL46" s="22"/>
      <c r="KPM46" s="22"/>
      <c r="KPN46" s="22"/>
      <c r="KPO46" s="22"/>
      <c r="KPP46" s="22"/>
      <c r="KPQ46" s="22"/>
      <c r="KPR46" s="22"/>
      <c r="KPS46" s="22"/>
      <c r="KPT46" s="22"/>
      <c r="KPU46" s="22"/>
      <c r="KPV46" s="22"/>
      <c r="KPW46" s="22"/>
      <c r="KPX46" s="22"/>
      <c r="KPY46" s="22"/>
      <c r="KPZ46" s="22"/>
      <c r="KQA46" s="22"/>
      <c r="KQB46" s="22"/>
      <c r="KQC46" s="22"/>
      <c r="KQD46" s="22"/>
      <c r="KQE46" s="22"/>
      <c r="KQF46" s="22"/>
      <c r="KQG46" s="22"/>
      <c r="KQH46" s="22"/>
      <c r="KQI46" s="22"/>
      <c r="KQJ46" s="22"/>
      <c r="KQK46" s="22"/>
      <c r="KQL46" s="22"/>
      <c r="KQM46" s="22"/>
      <c r="KQN46" s="22"/>
      <c r="KQO46" s="22"/>
      <c r="KQP46" s="22"/>
      <c r="KQQ46" s="22"/>
      <c r="KQR46" s="22"/>
      <c r="KQS46" s="22"/>
      <c r="KQT46" s="22"/>
      <c r="KQU46" s="22"/>
      <c r="KQV46" s="22"/>
      <c r="KQW46" s="22"/>
      <c r="KQX46" s="22"/>
      <c r="KQY46" s="22"/>
      <c r="KQZ46" s="22"/>
      <c r="KRA46" s="22"/>
      <c r="KRB46" s="22"/>
      <c r="KRC46" s="22"/>
      <c r="KRD46" s="22"/>
      <c r="KRE46" s="22"/>
      <c r="KRF46" s="22"/>
      <c r="KRG46" s="22"/>
      <c r="KRH46" s="22"/>
      <c r="KRI46" s="22"/>
      <c r="KRJ46" s="22"/>
      <c r="KRK46" s="22"/>
      <c r="KRL46" s="22"/>
      <c r="KRM46" s="22"/>
      <c r="KRN46" s="22"/>
      <c r="KRO46" s="22"/>
      <c r="KRP46" s="22"/>
      <c r="KRQ46" s="22"/>
      <c r="KRR46" s="22"/>
      <c r="KRS46" s="22"/>
      <c r="KRT46" s="22"/>
      <c r="KRU46" s="22"/>
      <c r="KRV46" s="22"/>
      <c r="KRW46" s="22"/>
      <c r="KRX46" s="22"/>
      <c r="KRY46" s="22"/>
      <c r="KRZ46" s="22"/>
      <c r="KSA46" s="22"/>
      <c r="KSB46" s="22"/>
      <c r="KSC46" s="22"/>
      <c r="KSD46" s="22"/>
      <c r="KSE46" s="22"/>
      <c r="KSF46" s="22"/>
      <c r="KSG46" s="22"/>
      <c r="KSH46" s="22"/>
      <c r="KSI46" s="22"/>
      <c r="KSJ46" s="22"/>
      <c r="KSK46" s="22"/>
      <c r="KSL46" s="22"/>
      <c r="KSM46" s="22"/>
      <c r="KSN46" s="22"/>
      <c r="KSO46" s="22"/>
      <c r="KSP46" s="22"/>
      <c r="KSQ46" s="22"/>
      <c r="KSR46" s="22"/>
      <c r="KSS46" s="22"/>
      <c r="KST46" s="22"/>
      <c r="KSU46" s="22"/>
      <c r="KSV46" s="22"/>
      <c r="KSW46" s="22"/>
      <c r="KSX46" s="22"/>
      <c r="KSY46" s="22"/>
      <c r="KSZ46" s="22"/>
      <c r="KTA46" s="22"/>
      <c r="KTB46" s="22"/>
      <c r="KTC46" s="22"/>
      <c r="KTD46" s="22"/>
      <c r="KTE46" s="22"/>
      <c r="KTF46" s="22"/>
      <c r="KTG46" s="22"/>
      <c r="KTH46" s="22"/>
      <c r="KTI46" s="22"/>
      <c r="KTJ46" s="22"/>
      <c r="KTK46" s="22"/>
      <c r="KTL46" s="22"/>
      <c r="KTM46" s="22"/>
      <c r="KTN46" s="22"/>
      <c r="KTO46" s="22"/>
      <c r="KTP46" s="22"/>
      <c r="KTQ46" s="22"/>
      <c r="KTR46" s="22"/>
      <c r="KTS46" s="22"/>
      <c r="KTT46" s="22"/>
      <c r="KTU46" s="22"/>
      <c r="KTV46" s="22"/>
      <c r="KTW46" s="22"/>
      <c r="KTX46" s="22"/>
      <c r="KTY46" s="22"/>
      <c r="KTZ46" s="22"/>
      <c r="KUA46" s="22"/>
      <c r="KUB46" s="22"/>
      <c r="KUC46" s="22"/>
      <c r="KUD46" s="22"/>
      <c r="KUE46" s="22"/>
      <c r="KUF46" s="22"/>
      <c r="KUG46" s="22"/>
      <c r="KUH46" s="22"/>
      <c r="KUI46" s="22"/>
      <c r="KUJ46" s="22"/>
      <c r="KUK46" s="22"/>
      <c r="KUL46" s="22"/>
      <c r="KUM46" s="22"/>
      <c r="KUN46" s="22"/>
      <c r="KUO46" s="22"/>
      <c r="KUP46" s="22"/>
      <c r="KUQ46" s="22"/>
      <c r="KUR46" s="22"/>
      <c r="KUS46" s="22"/>
      <c r="KUT46" s="22"/>
      <c r="KUU46" s="22"/>
      <c r="KUV46" s="22"/>
      <c r="KUW46" s="22"/>
      <c r="KUX46" s="22"/>
      <c r="KUY46" s="22"/>
      <c r="KUZ46" s="22"/>
      <c r="KVA46" s="22"/>
      <c r="KVB46" s="22"/>
      <c r="KVC46" s="22"/>
      <c r="KVD46" s="22"/>
      <c r="KVE46" s="22"/>
      <c r="KVF46" s="22"/>
      <c r="KVG46" s="22"/>
      <c r="KVH46" s="22"/>
      <c r="KVI46" s="22"/>
      <c r="KVJ46" s="22"/>
      <c r="KVK46" s="22"/>
      <c r="KVL46" s="22"/>
      <c r="KVM46" s="22"/>
      <c r="KVN46" s="22"/>
      <c r="KVO46" s="22"/>
      <c r="KVP46" s="22"/>
      <c r="KVQ46" s="22"/>
      <c r="KVR46" s="22"/>
      <c r="KVS46" s="22"/>
      <c r="KVT46" s="22"/>
      <c r="KVU46" s="22"/>
      <c r="KVV46" s="22"/>
      <c r="KVW46" s="22"/>
      <c r="KVX46" s="22"/>
      <c r="KVY46" s="22"/>
      <c r="KVZ46" s="22"/>
      <c r="KWA46" s="22"/>
      <c r="KWB46" s="22"/>
      <c r="KWC46" s="22"/>
      <c r="KWD46" s="22"/>
      <c r="KWE46" s="22"/>
      <c r="KWF46" s="22"/>
      <c r="KWG46" s="22"/>
      <c r="KWH46" s="22"/>
      <c r="KWI46" s="22"/>
      <c r="KWJ46" s="22"/>
      <c r="KWK46" s="22"/>
      <c r="KWL46" s="22"/>
      <c r="KWM46" s="22"/>
      <c r="KWN46" s="22"/>
      <c r="KWO46" s="22"/>
      <c r="KWP46" s="22"/>
      <c r="KWQ46" s="22"/>
      <c r="KWR46" s="22"/>
      <c r="KWS46" s="22"/>
      <c r="KWT46" s="22"/>
      <c r="KWU46" s="22"/>
      <c r="KWV46" s="22"/>
      <c r="KWW46" s="22"/>
      <c r="KWX46" s="22"/>
      <c r="KWY46" s="22"/>
      <c r="KWZ46" s="22"/>
      <c r="KXA46" s="22"/>
      <c r="KXB46" s="22"/>
      <c r="KXC46" s="22"/>
      <c r="KXD46" s="22"/>
      <c r="KXE46" s="22"/>
      <c r="KXF46" s="22"/>
      <c r="KXG46" s="22"/>
      <c r="KXH46" s="22"/>
      <c r="KXI46" s="22"/>
      <c r="KXJ46" s="22"/>
      <c r="KXK46" s="22"/>
      <c r="KXL46" s="22"/>
      <c r="KXM46" s="22"/>
      <c r="KXN46" s="22"/>
      <c r="KXO46" s="22"/>
      <c r="KXP46" s="22"/>
      <c r="KXQ46" s="22"/>
      <c r="KXR46" s="22"/>
      <c r="KXS46" s="22"/>
      <c r="KXT46" s="22"/>
      <c r="KXU46" s="22"/>
      <c r="KXV46" s="22"/>
      <c r="KXW46" s="22"/>
      <c r="KXX46" s="22"/>
      <c r="KXY46" s="22"/>
      <c r="KXZ46" s="22"/>
      <c r="KYA46" s="22"/>
      <c r="KYB46" s="22"/>
      <c r="KYC46" s="22"/>
      <c r="KYD46" s="22"/>
      <c r="KYE46" s="22"/>
      <c r="KYF46" s="22"/>
      <c r="KYG46" s="22"/>
      <c r="KYH46" s="22"/>
      <c r="KYI46" s="22"/>
      <c r="KYJ46" s="22"/>
      <c r="KYK46" s="22"/>
      <c r="KYL46" s="22"/>
      <c r="KYM46" s="22"/>
      <c r="KYN46" s="22"/>
      <c r="KYO46" s="22"/>
      <c r="KYP46" s="22"/>
      <c r="KYQ46" s="22"/>
      <c r="KYR46" s="22"/>
      <c r="KYS46" s="22"/>
      <c r="KYT46" s="22"/>
      <c r="KYU46" s="22"/>
      <c r="KYV46" s="22"/>
      <c r="KYW46" s="22"/>
      <c r="KYX46" s="22"/>
      <c r="KYY46" s="22"/>
      <c r="KYZ46" s="22"/>
      <c r="KZA46" s="22"/>
      <c r="KZB46" s="22"/>
      <c r="KZC46" s="22"/>
      <c r="KZD46" s="22"/>
      <c r="KZE46" s="22"/>
      <c r="KZF46" s="22"/>
      <c r="KZG46" s="22"/>
      <c r="KZH46" s="22"/>
      <c r="KZI46" s="22"/>
      <c r="KZJ46" s="22"/>
      <c r="KZK46" s="22"/>
      <c r="KZL46" s="22"/>
      <c r="KZM46" s="22"/>
      <c r="KZN46" s="22"/>
      <c r="KZO46" s="22"/>
      <c r="KZP46" s="22"/>
      <c r="KZQ46" s="22"/>
      <c r="KZR46" s="22"/>
      <c r="KZS46" s="22"/>
      <c r="KZT46" s="22"/>
      <c r="KZU46" s="22"/>
      <c r="KZV46" s="22"/>
      <c r="KZW46" s="22"/>
      <c r="KZX46" s="22"/>
      <c r="KZY46" s="22"/>
      <c r="KZZ46" s="22"/>
      <c r="LAA46" s="22"/>
      <c r="LAB46" s="22"/>
      <c r="LAC46" s="22"/>
      <c r="LAD46" s="22"/>
      <c r="LAE46" s="22"/>
      <c r="LAF46" s="22"/>
      <c r="LAG46" s="22"/>
      <c r="LAH46" s="22"/>
      <c r="LAI46" s="22"/>
      <c r="LAJ46" s="22"/>
      <c r="LAK46" s="22"/>
      <c r="LAL46" s="22"/>
      <c r="LAM46" s="22"/>
      <c r="LAN46" s="22"/>
      <c r="LAO46" s="22"/>
      <c r="LAP46" s="22"/>
      <c r="LAQ46" s="22"/>
      <c r="LAR46" s="22"/>
      <c r="LAS46" s="22"/>
      <c r="LAT46" s="22"/>
      <c r="LAU46" s="22"/>
      <c r="LAV46" s="22"/>
      <c r="LAW46" s="22"/>
      <c r="LAX46" s="22"/>
      <c r="LAY46" s="22"/>
      <c r="LAZ46" s="22"/>
      <c r="LBA46" s="22"/>
      <c r="LBB46" s="22"/>
      <c r="LBC46" s="22"/>
      <c r="LBD46" s="22"/>
      <c r="LBE46" s="22"/>
      <c r="LBF46" s="22"/>
      <c r="LBG46" s="22"/>
      <c r="LBH46" s="22"/>
      <c r="LBI46" s="22"/>
      <c r="LBJ46" s="22"/>
      <c r="LBK46" s="22"/>
      <c r="LBL46" s="22"/>
      <c r="LBM46" s="22"/>
      <c r="LBN46" s="22"/>
      <c r="LBO46" s="22"/>
      <c r="LBP46" s="22"/>
      <c r="LBQ46" s="22"/>
      <c r="LBR46" s="22"/>
      <c r="LBS46" s="22"/>
      <c r="LBT46" s="22"/>
      <c r="LBU46" s="22"/>
      <c r="LBV46" s="22"/>
      <c r="LBW46" s="22"/>
      <c r="LBX46" s="22"/>
      <c r="LBY46" s="22"/>
      <c r="LBZ46" s="22"/>
      <c r="LCA46" s="22"/>
      <c r="LCB46" s="22"/>
      <c r="LCC46" s="22"/>
      <c r="LCD46" s="22"/>
      <c r="LCE46" s="22"/>
      <c r="LCF46" s="22"/>
      <c r="LCG46" s="22"/>
      <c r="LCH46" s="22"/>
      <c r="LCI46" s="22"/>
      <c r="LCJ46" s="22"/>
      <c r="LCK46" s="22"/>
      <c r="LCL46" s="22"/>
      <c r="LCM46" s="22"/>
      <c r="LCN46" s="22"/>
      <c r="LCO46" s="22"/>
      <c r="LCP46" s="22"/>
      <c r="LCQ46" s="22"/>
      <c r="LCR46" s="22"/>
      <c r="LCS46" s="22"/>
      <c r="LCT46" s="22"/>
      <c r="LCU46" s="22"/>
      <c r="LCV46" s="22"/>
      <c r="LCW46" s="22"/>
      <c r="LCX46" s="22"/>
      <c r="LCY46" s="22"/>
      <c r="LCZ46" s="22"/>
      <c r="LDA46" s="22"/>
      <c r="LDB46" s="22"/>
      <c r="LDC46" s="22"/>
      <c r="LDD46" s="22"/>
      <c r="LDE46" s="22"/>
      <c r="LDF46" s="22"/>
      <c r="LDG46" s="22"/>
      <c r="LDH46" s="22"/>
      <c r="LDI46" s="22"/>
      <c r="LDJ46" s="22"/>
      <c r="LDK46" s="22"/>
      <c r="LDL46" s="22"/>
      <c r="LDM46" s="22"/>
      <c r="LDN46" s="22"/>
      <c r="LDO46" s="22"/>
      <c r="LDP46" s="22"/>
      <c r="LDQ46" s="22"/>
      <c r="LDR46" s="22"/>
      <c r="LDS46" s="22"/>
      <c r="LDT46" s="22"/>
      <c r="LDU46" s="22"/>
      <c r="LDV46" s="22"/>
      <c r="LDW46" s="22"/>
      <c r="LDX46" s="22"/>
      <c r="LDY46" s="22"/>
      <c r="LDZ46" s="22"/>
      <c r="LEA46" s="22"/>
      <c r="LEB46" s="22"/>
      <c r="LEC46" s="22"/>
      <c r="LED46" s="22"/>
      <c r="LEE46" s="22"/>
      <c r="LEF46" s="22"/>
      <c r="LEG46" s="22"/>
      <c r="LEH46" s="22"/>
      <c r="LEI46" s="22"/>
      <c r="LEJ46" s="22"/>
      <c r="LEK46" s="22"/>
      <c r="LEL46" s="22"/>
      <c r="LEM46" s="22"/>
      <c r="LEN46" s="22"/>
      <c r="LEO46" s="22"/>
      <c r="LEP46" s="22"/>
      <c r="LEQ46" s="22"/>
      <c r="LER46" s="22"/>
      <c r="LES46" s="22"/>
      <c r="LET46" s="22"/>
      <c r="LEU46" s="22"/>
      <c r="LEV46" s="22"/>
      <c r="LEW46" s="22"/>
      <c r="LEX46" s="22"/>
      <c r="LEY46" s="22"/>
      <c r="LEZ46" s="22"/>
      <c r="LFA46" s="22"/>
      <c r="LFB46" s="22"/>
      <c r="LFC46" s="22"/>
      <c r="LFD46" s="22"/>
      <c r="LFE46" s="22"/>
      <c r="LFF46" s="22"/>
      <c r="LFG46" s="22"/>
      <c r="LFH46" s="22"/>
      <c r="LFI46" s="22"/>
      <c r="LFJ46" s="22"/>
      <c r="LFK46" s="22"/>
      <c r="LFL46" s="22"/>
      <c r="LFM46" s="22"/>
      <c r="LFN46" s="22"/>
      <c r="LFO46" s="22"/>
      <c r="LFP46" s="22"/>
      <c r="LFQ46" s="22"/>
      <c r="LFR46" s="22"/>
      <c r="LFS46" s="22"/>
      <c r="LFT46" s="22"/>
      <c r="LFU46" s="22"/>
      <c r="LFV46" s="22"/>
      <c r="LFW46" s="22"/>
      <c r="LFX46" s="22"/>
      <c r="LFY46" s="22"/>
      <c r="LFZ46" s="22"/>
      <c r="LGA46" s="22"/>
      <c r="LGB46" s="22"/>
      <c r="LGC46" s="22"/>
      <c r="LGD46" s="22"/>
      <c r="LGE46" s="22"/>
      <c r="LGF46" s="22"/>
      <c r="LGG46" s="22"/>
      <c r="LGH46" s="22"/>
      <c r="LGI46" s="22"/>
      <c r="LGJ46" s="22"/>
      <c r="LGK46" s="22"/>
      <c r="LGL46" s="22"/>
      <c r="LGM46" s="22"/>
      <c r="LGN46" s="22"/>
      <c r="LGO46" s="22"/>
      <c r="LGP46" s="22"/>
      <c r="LGQ46" s="22"/>
      <c r="LGR46" s="22"/>
      <c r="LGS46" s="22"/>
      <c r="LGT46" s="22"/>
      <c r="LGU46" s="22"/>
      <c r="LGV46" s="22"/>
      <c r="LGW46" s="22"/>
      <c r="LGX46" s="22"/>
      <c r="LGY46" s="22"/>
      <c r="LGZ46" s="22"/>
      <c r="LHA46" s="22"/>
      <c r="LHB46" s="22"/>
      <c r="LHC46" s="22"/>
      <c r="LHD46" s="22"/>
      <c r="LHE46" s="22"/>
      <c r="LHF46" s="22"/>
      <c r="LHG46" s="22"/>
      <c r="LHH46" s="22"/>
      <c r="LHI46" s="22"/>
      <c r="LHJ46" s="22"/>
      <c r="LHK46" s="22"/>
      <c r="LHL46" s="22"/>
      <c r="LHM46" s="22"/>
      <c r="LHN46" s="22"/>
      <c r="LHO46" s="22"/>
      <c r="LHP46" s="22"/>
      <c r="LHQ46" s="22"/>
      <c r="LHR46" s="22"/>
      <c r="LHS46" s="22"/>
      <c r="LHT46" s="22"/>
      <c r="LHU46" s="22"/>
      <c r="LHV46" s="22"/>
      <c r="LHW46" s="22"/>
      <c r="LHX46" s="22"/>
      <c r="LHY46" s="22"/>
      <c r="LHZ46" s="22"/>
      <c r="LIA46" s="22"/>
      <c r="LIB46" s="22"/>
      <c r="LIC46" s="22"/>
      <c r="LID46" s="22"/>
      <c r="LIE46" s="22"/>
      <c r="LIF46" s="22"/>
      <c r="LIG46" s="22"/>
      <c r="LIH46" s="22"/>
      <c r="LII46" s="22"/>
      <c r="LIJ46" s="22"/>
      <c r="LIK46" s="22"/>
      <c r="LIL46" s="22"/>
      <c r="LIM46" s="22"/>
      <c r="LIN46" s="22"/>
      <c r="LIO46" s="22"/>
      <c r="LIP46" s="22"/>
      <c r="LIQ46" s="22"/>
      <c r="LIR46" s="22"/>
      <c r="LIS46" s="22"/>
      <c r="LIT46" s="22"/>
      <c r="LIU46" s="22"/>
      <c r="LIV46" s="22"/>
      <c r="LIW46" s="22"/>
      <c r="LIX46" s="22"/>
      <c r="LIY46" s="22"/>
      <c r="LIZ46" s="22"/>
      <c r="LJA46" s="22"/>
      <c r="LJB46" s="22"/>
      <c r="LJC46" s="22"/>
      <c r="LJD46" s="22"/>
      <c r="LJE46" s="22"/>
      <c r="LJF46" s="22"/>
      <c r="LJG46" s="22"/>
      <c r="LJH46" s="22"/>
      <c r="LJI46" s="22"/>
      <c r="LJJ46" s="22"/>
      <c r="LJK46" s="22"/>
      <c r="LJL46" s="22"/>
      <c r="LJM46" s="22"/>
      <c r="LJN46" s="22"/>
      <c r="LJO46" s="22"/>
      <c r="LJP46" s="22"/>
      <c r="LJQ46" s="22"/>
      <c r="LJR46" s="22"/>
      <c r="LJS46" s="22"/>
      <c r="LJT46" s="22"/>
      <c r="LJU46" s="22"/>
      <c r="LJV46" s="22"/>
      <c r="LJW46" s="22"/>
      <c r="LJX46" s="22"/>
      <c r="LJY46" s="22"/>
      <c r="LJZ46" s="22"/>
      <c r="LKA46" s="22"/>
      <c r="LKB46" s="22"/>
      <c r="LKC46" s="22"/>
      <c r="LKD46" s="22"/>
      <c r="LKE46" s="22"/>
      <c r="LKF46" s="22"/>
      <c r="LKG46" s="22"/>
      <c r="LKH46" s="22"/>
      <c r="LKI46" s="22"/>
      <c r="LKJ46" s="22"/>
      <c r="LKK46" s="22"/>
      <c r="LKL46" s="22"/>
      <c r="LKM46" s="22"/>
      <c r="LKN46" s="22"/>
      <c r="LKO46" s="22"/>
      <c r="LKP46" s="22"/>
      <c r="LKQ46" s="22"/>
      <c r="LKR46" s="22"/>
      <c r="LKS46" s="22"/>
      <c r="LKT46" s="22"/>
      <c r="LKU46" s="22"/>
      <c r="LKV46" s="22"/>
      <c r="LKW46" s="22"/>
      <c r="LKX46" s="22"/>
      <c r="LKY46" s="22"/>
      <c r="LKZ46" s="22"/>
      <c r="LLA46" s="22"/>
      <c r="LLB46" s="22"/>
      <c r="LLC46" s="22"/>
      <c r="LLD46" s="22"/>
      <c r="LLE46" s="22"/>
      <c r="LLF46" s="22"/>
      <c r="LLG46" s="22"/>
      <c r="LLH46" s="22"/>
      <c r="LLI46" s="22"/>
      <c r="LLJ46" s="22"/>
      <c r="LLK46" s="22"/>
      <c r="LLL46" s="22"/>
      <c r="LLM46" s="22"/>
      <c r="LLN46" s="22"/>
      <c r="LLO46" s="22"/>
      <c r="LLP46" s="22"/>
      <c r="LLQ46" s="22"/>
      <c r="LLR46" s="22"/>
      <c r="LLS46" s="22"/>
      <c r="LLT46" s="22"/>
      <c r="LLU46" s="22"/>
      <c r="LLV46" s="22"/>
      <c r="LLW46" s="22"/>
      <c r="LLX46" s="22"/>
      <c r="LLY46" s="22"/>
      <c r="LLZ46" s="22"/>
      <c r="LMA46" s="22"/>
      <c r="LMB46" s="22"/>
      <c r="LMC46" s="22"/>
      <c r="LMD46" s="22"/>
      <c r="LME46" s="22"/>
      <c r="LMF46" s="22"/>
      <c r="LMG46" s="22"/>
      <c r="LMH46" s="22"/>
      <c r="LMI46" s="22"/>
      <c r="LMJ46" s="22"/>
      <c r="LMK46" s="22"/>
      <c r="LML46" s="22"/>
      <c r="LMM46" s="22"/>
      <c r="LMN46" s="22"/>
      <c r="LMO46" s="22"/>
      <c r="LMP46" s="22"/>
      <c r="LMQ46" s="22"/>
      <c r="LMR46" s="22"/>
      <c r="LMS46" s="22"/>
      <c r="LMT46" s="22"/>
      <c r="LMU46" s="22"/>
      <c r="LMV46" s="22"/>
      <c r="LMW46" s="22"/>
      <c r="LMX46" s="22"/>
      <c r="LMY46" s="22"/>
      <c r="LMZ46" s="22"/>
      <c r="LNA46" s="22"/>
      <c r="LNB46" s="22"/>
      <c r="LNC46" s="22"/>
      <c r="LND46" s="22"/>
      <c r="LNE46" s="22"/>
      <c r="LNF46" s="22"/>
      <c r="LNG46" s="22"/>
      <c r="LNH46" s="22"/>
      <c r="LNI46" s="22"/>
      <c r="LNJ46" s="22"/>
      <c r="LNK46" s="22"/>
      <c r="LNL46" s="22"/>
      <c r="LNM46" s="22"/>
      <c r="LNN46" s="22"/>
      <c r="LNO46" s="22"/>
      <c r="LNP46" s="22"/>
      <c r="LNQ46" s="22"/>
      <c r="LNR46" s="22"/>
      <c r="LNS46" s="22"/>
      <c r="LNT46" s="22"/>
      <c r="LNU46" s="22"/>
      <c r="LNV46" s="22"/>
      <c r="LNW46" s="22"/>
      <c r="LNX46" s="22"/>
      <c r="LNY46" s="22"/>
      <c r="LNZ46" s="22"/>
      <c r="LOA46" s="22"/>
      <c r="LOB46" s="22"/>
      <c r="LOC46" s="22"/>
      <c r="LOD46" s="22"/>
      <c r="LOE46" s="22"/>
      <c r="LOF46" s="22"/>
      <c r="LOG46" s="22"/>
      <c r="LOH46" s="22"/>
      <c r="LOI46" s="22"/>
      <c r="LOJ46" s="22"/>
      <c r="LOK46" s="22"/>
      <c r="LOL46" s="22"/>
      <c r="LOM46" s="22"/>
      <c r="LON46" s="22"/>
      <c r="LOO46" s="22"/>
      <c r="LOP46" s="22"/>
      <c r="LOQ46" s="22"/>
      <c r="LOR46" s="22"/>
      <c r="LOS46" s="22"/>
      <c r="LOT46" s="22"/>
      <c r="LOU46" s="22"/>
      <c r="LOV46" s="22"/>
      <c r="LOW46" s="22"/>
      <c r="LOX46" s="22"/>
      <c r="LOY46" s="22"/>
      <c r="LOZ46" s="22"/>
      <c r="LPA46" s="22"/>
      <c r="LPB46" s="22"/>
      <c r="LPC46" s="22"/>
      <c r="LPD46" s="22"/>
      <c r="LPE46" s="22"/>
      <c r="LPF46" s="22"/>
      <c r="LPG46" s="22"/>
      <c r="LPH46" s="22"/>
      <c r="LPI46" s="22"/>
      <c r="LPJ46" s="22"/>
      <c r="LPK46" s="22"/>
      <c r="LPL46" s="22"/>
      <c r="LPM46" s="22"/>
      <c r="LPN46" s="22"/>
      <c r="LPO46" s="22"/>
      <c r="LPP46" s="22"/>
      <c r="LPQ46" s="22"/>
      <c r="LPR46" s="22"/>
      <c r="LPS46" s="22"/>
      <c r="LPT46" s="22"/>
      <c r="LPU46" s="22"/>
      <c r="LPV46" s="22"/>
      <c r="LPW46" s="22"/>
      <c r="LPX46" s="22"/>
      <c r="LPY46" s="22"/>
      <c r="LPZ46" s="22"/>
      <c r="LQA46" s="22"/>
      <c r="LQB46" s="22"/>
      <c r="LQC46" s="22"/>
      <c r="LQD46" s="22"/>
      <c r="LQE46" s="22"/>
      <c r="LQF46" s="22"/>
      <c r="LQG46" s="22"/>
      <c r="LQH46" s="22"/>
      <c r="LQI46" s="22"/>
      <c r="LQJ46" s="22"/>
      <c r="LQK46" s="22"/>
      <c r="LQL46" s="22"/>
      <c r="LQM46" s="22"/>
      <c r="LQN46" s="22"/>
      <c r="LQO46" s="22"/>
      <c r="LQP46" s="22"/>
      <c r="LQQ46" s="22"/>
      <c r="LQR46" s="22"/>
      <c r="LQS46" s="22"/>
      <c r="LQT46" s="22"/>
      <c r="LQU46" s="22"/>
      <c r="LQV46" s="22"/>
      <c r="LQW46" s="22"/>
      <c r="LQX46" s="22"/>
      <c r="LQY46" s="22"/>
      <c r="LQZ46" s="22"/>
      <c r="LRA46" s="22"/>
      <c r="LRB46" s="22"/>
      <c r="LRC46" s="22"/>
      <c r="LRD46" s="22"/>
      <c r="LRE46" s="22"/>
      <c r="LRF46" s="22"/>
      <c r="LRG46" s="22"/>
      <c r="LRH46" s="22"/>
      <c r="LRI46" s="22"/>
      <c r="LRJ46" s="22"/>
      <c r="LRK46" s="22"/>
      <c r="LRL46" s="22"/>
      <c r="LRM46" s="22"/>
      <c r="LRN46" s="22"/>
      <c r="LRO46" s="22"/>
      <c r="LRP46" s="22"/>
      <c r="LRQ46" s="22"/>
      <c r="LRR46" s="22"/>
      <c r="LRS46" s="22"/>
      <c r="LRT46" s="22"/>
      <c r="LRU46" s="22"/>
      <c r="LRV46" s="22"/>
      <c r="LRW46" s="22"/>
      <c r="LRX46" s="22"/>
      <c r="LRY46" s="22"/>
      <c r="LRZ46" s="22"/>
      <c r="LSA46" s="22"/>
      <c r="LSB46" s="22"/>
      <c r="LSC46" s="22"/>
      <c r="LSD46" s="22"/>
      <c r="LSE46" s="22"/>
      <c r="LSF46" s="22"/>
      <c r="LSG46" s="22"/>
      <c r="LSH46" s="22"/>
      <c r="LSI46" s="22"/>
      <c r="LSJ46" s="22"/>
      <c r="LSK46" s="22"/>
      <c r="LSL46" s="22"/>
      <c r="LSM46" s="22"/>
      <c r="LSN46" s="22"/>
      <c r="LSO46" s="22"/>
      <c r="LSP46" s="22"/>
      <c r="LSQ46" s="22"/>
      <c r="LSR46" s="22"/>
      <c r="LSS46" s="22"/>
      <c r="LST46" s="22"/>
      <c r="LSU46" s="22"/>
      <c r="LSV46" s="22"/>
      <c r="LSW46" s="22"/>
      <c r="LSX46" s="22"/>
      <c r="LSY46" s="22"/>
      <c r="LSZ46" s="22"/>
      <c r="LTA46" s="22"/>
      <c r="LTB46" s="22"/>
      <c r="LTC46" s="22"/>
      <c r="LTD46" s="22"/>
      <c r="LTE46" s="22"/>
      <c r="LTF46" s="22"/>
      <c r="LTG46" s="22"/>
      <c r="LTH46" s="22"/>
      <c r="LTI46" s="22"/>
      <c r="LTJ46" s="22"/>
      <c r="LTK46" s="22"/>
      <c r="LTL46" s="22"/>
      <c r="LTM46" s="22"/>
      <c r="LTN46" s="22"/>
      <c r="LTO46" s="22"/>
      <c r="LTP46" s="22"/>
      <c r="LTQ46" s="22"/>
      <c r="LTR46" s="22"/>
      <c r="LTS46" s="22"/>
      <c r="LTT46" s="22"/>
      <c r="LTU46" s="22"/>
      <c r="LTV46" s="22"/>
      <c r="LTW46" s="22"/>
      <c r="LTX46" s="22"/>
      <c r="LTY46" s="22"/>
      <c r="LTZ46" s="22"/>
      <c r="LUA46" s="22"/>
      <c r="LUB46" s="22"/>
      <c r="LUC46" s="22"/>
      <c r="LUD46" s="22"/>
      <c r="LUE46" s="22"/>
      <c r="LUF46" s="22"/>
      <c r="LUG46" s="22"/>
      <c r="LUH46" s="22"/>
      <c r="LUI46" s="22"/>
      <c r="LUJ46" s="22"/>
      <c r="LUK46" s="22"/>
      <c r="LUL46" s="22"/>
      <c r="LUM46" s="22"/>
      <c r="LUN46" s="22"/>
      <c r="LUO46" s="22"/>
      <c r="LUP46" s="22"/>
      <c r="LUQ46" s="22"/>
      <c r="LUR46" s="22"/>
      <c r="LUS46" s="22"/>
      <c r="LUT46" s="22"/>
      <c r="LUU46" s="22"/>
      <c r="LUV46" s="22"/>
      <c r="LUW46" s="22"/>
      <c r="LUX46" s="22"/>
      <c r="LUY46" s="22"/>
      <c r="LUZ46" s="22"/>
      <c r="LVA46" s="22"/>
      <c r="LVB46" s="22"/>
      <c r="LVC46" s="22"/>
      <c r="LVD46" s="22"/>
      <c r="LVE46" s="22"/>
      <c r="LVF46" s="22"/>
      <c r="LVG46" s="22"/>
      <c r="LVH46" s="22"/>
      <c r="LVI46" s="22"/>
      <c r="LVJ46" s="22"/>
      <c r="LVK46" s="22"/>
      <c r="LVL46" s="22"/>
      <c r="LVM46" s="22"/>
      <c r="LVN46" s="22"/>
      <c r="LVO46" s="22"/>
      <c r="LVP46" s="22"/>
      <c r="LVQ46" s="22"/>
      <c r="LVR46" s="22"/>
      <c r="LVS46" s="22"/>
      <c r="LVT46" s="22"/>
      <c r="LVU46" s="22"/>
      <c r="LVV46" s="22"/>
      <c r="LVW46" s="22"/>
      <c r="LVX46" s="22"/>
      <c r="LVY46" s="22"/>
      <c r="LVZ46" s="22"/>
      <c r="LWA46" s="22"/>
      <c r="LWB46" s="22"/>
      <c r="LWC46" s="22"/>
      <c r="LWD46" s="22"/>
      <c r="LWE46" s="22"/>
      <c r="LWF46" s="22"/>
      <c r="LWG46" s="22"/>
      <c r="LWH46" s="22"/>
      <c r="LWI46" s="22"/>
      <c r="LWJ46" s="22"/>
      <c r="LWK46" s="22"/>
      <c r="LWL46" s="22"/>
      <c r="LWM46" s="22"/>
      <c r="LWN46" s="22"/>
      <c r="LWO46" s="22"/>
      <c r="LWP46" s="22"/>
      <c r="LWQ46" s="22"/>
      <c r="LWR46" s="22"/>
      <c r="LWS46" s="22"/>
      <c r="LWT46" s="22"/>
      <c r="LWU46" s="22"/>
      <c r="LWV46" s="22"/>
      <c r="LWW46" s="22"/>
      <c r="LWX46" s="22"/>
      <c r="LWY46" s="22"/>
      <c r="LWZ46" s="22"/>
      <c r="LXA46" s="22"/>
      <c r="LXB46" s="22"/>
      <c r="LXC46" s="22"/>
      <c r="LXD46" s="22"/>
      <c r="LXE46" s="22"/>
      <c r="LXF46" s="22"/>
      <c r="LXG46" s="22"/>
      <c r="LXH46" s="22"/>
      <c r="LXI46" s="22"/>
      <c r="LXJ46" s="22"/>
      <c r="LXK46" s="22"/>
      <c r="LXL46" s="22"/>
      <c r="LXM46" s="22"/>
      <c r="LXN46" s="22"/>
      <c r="LXO46" s="22"/>
      <c r="LXP46" s="22"/>
      <c r="LXQ46" s="22"/>
      <c r="LXR46" s="22"/>
      <c r="LXS46" s="22"/>
      <c r="LXT46" s="22"/>
      <c r="LXU46" s="22"/>
      <c r="LXV46" s="22"/>
      <c r="LXW46" s="22"/>
      <c r="LXX46" s="22"/>
      <c r="LXY46" s="22"/>
      <c r="LXZ46" s="22"/>
      <c r="LYA46" s="22"/>
      <c r="LYB46" s="22"/>
      <c r="LYC46" s="22"/>
      <c r="LYD46" s="22"/>
      <c r="LYE46" s="22"/>
      <c r="LYF46" s="22"/>
      <c r="LYG46" s="22"/>
      <c r="LYH46" s="22"/>
      <c r="LYI46" s="22"/>
      <c r="LYJ46" s="22"/>
      <c r="LYK46" s="22"/>
      <c r="LYL46" s="22"/>
      <c r="LYM46" s="22"/>
      <c r="LYN46" s="22"/>
      <c r="LYO46" s="22"/>
      <c r="LYP46" s="22"/>
      <c r="LYQ46" s="22"/>
      <c r="LYR46" s="22"/>
      <c r="LYS46" s="22"/>
      <c r="LYT46" s="22"/>
      <c r="LYU46" s="22"/>
      <c r="LYV46" s="22"/>
      <c r="LYW46" s="22"/>
      <c r="LYX46" s="22"/>
      <c r="LYY46" s="22"/>
      <c r="LYZ46" s="22"/>
      <c r="LZA46" s="22"/>
      <c r="LZB46" s="22"/>
      <c r="LZC46" s="22"/>
      <c r="LZD46" s="22"/>
      <c r="LZE46" s="22"/>
      <c r="LZF46" s="22"/>
      <c r="LZG46" s="22"/>
      <c r="LZH46" s="22"/>
      <c r="LZI46" s="22"/>
      <c r="LZJ46" s="22"/>
      <c r="LZK46" s="22"/>
      <c r="LZL46" s="22"/>
      <c r="LZM46" s="22"/>
      <c r="LZN46" s="22"/>
      <c r="LZO46" s="22"/>
      <c r="LZP46" s="22"/>
      <c r="LZQ46" s="22"/>
      <c r="LZR46" s="22"/>
      <c r="LZS46" s="22"/>
      <c r="LZT46" s="22"/>
      <c r="LZU46" s="22"/>
      <c r="LZV46" s="22"/>
      <c r="LZW46" s="22"/>
      <c r="LZX46" s="22"/>
      <c r="LZY46" s="22"/>
      <c r="LZZ46" s="22"/>
      <c r="MAA46" s="22"/>
      <c r="MAB46" s="22"/>
      <c r="MAC46" s="22"/>
      <c r="MAD46" s="22"/>
      <c r="MAE46" s="22"/>
      <c r="MAF46" s="22"/>
      <c r="MAG46" s="22"/>
      <c r="MAH46" s="22"/>
      <c r="MAI46" s="22"/>
      <c r="MAJ46" s="22"/>
      <c r="MAK46" s="22"/>
      <c r="MAL46" s="22"/>
      <c r="MAM46" s="22"/>
      <c r="MAN46" s="22"/>
      <c r="MAO46" s="22"/>
      <c r="MAP46" s="22"/>
      <c r="MAQ46" s="22"/>
      <c r="MAR46" s="22"/>
      <c r="MAS46" s="22"/>
      <c r="MAT46" s="22"/>
      <c r="MAU46" s="22"/>
      <c r="MAV46" s="22"/>
      <c r="MAW46" s="22"/>
      <c r="MAX46" s="22"/>
      <c r="MAY46" s="22"/>
      <c r="MAZ46" s="22"/>
      <c r="MBA46" s="22"/>
      <c r="MBB46" s="22"/>
      <c r="MBC46" s="22"/>
      <c r="MBD46" s="22"/>
      <c r="MBE46" s="22"/>
      <c r="MBF46" s="22"/>
      <c r="MBG46" s="22"/>
      <c r="MBH46" s="22"/>
      <c r="MBI46" s="22"/>
      <c r="MBJ46" s="22"/>
      <c r="MBK46" s="22"/>
      <c r="MBL46" s="22"/>
      <c r="MBM46" s="22"/>
      <c r="MBN46" s="22"/>
      <c r="MBO46" s="22"/>
      <c r="MBP46" s="22"/>
      <c r="MBQ46" s="22"/>
      <c r="MBR46" s="22"/>
      <c r="MBS46" s="22"/>
      <c r="MBT46" s="22"/>
      <c r="MBU46" s="22"/>
      <c r="MBV46" s="22"/>
      <c r="MBW46" s="22"/>
      <c r="MBX46" s="22"/>
      <c r="MBY46" s="22"/>
      <c r="MBZ46" s="22"/>
      <c r="MCA46" s="22"/>
      <c r="MCB46" s="22"/>
      <c r="MCC46" s="22"/>
      <c r="MCD46" s="22"/>
      <c r="MCE46" s="22"/>
      <c r="MCF46" s="22"/>
      <c r="MCG46" s="22"/>
      <c r="MCH46" s="22"/>
      <c r="MCI46" s="22"/>
      <c r="MCJ46" s="22"/>
      <c r="MCK46" s="22"/>
      <c r="MCL46" s="22"/>
      <c r="MCM46" s="22"/>
      <c r="MCN46" s="22"/>
      <c r="MCO46" s="22"/>
      <c r="MCP46" s="22"/>
      <c r="MCQ46" s="22"/>
      <c r="MCR46" s="22"/>
      <c r="MCS46" s="22"/>
      <c r="MCT46" s="22"/>
      <c r="MCU46" s="22"/>
      <c r="MCV46" s="22"/>
      <c r="MCW46" s="22"/>
      <c r="MCX46" s="22"/>
      <c r="MCY46" s="22"/>
      <c r="MCZ46" s="22"/>
      <c r="MDA46" s="22"/>
      <c r="MDB46" s="22"/>
      <c r="MDC46" s="22"/>
      <c r="MDD46" s="22"/>
      <c r="MDE46" s="22"/>
      <c r="MDF46" s="22"/>
      <c r="MDG46" s="22"/>
      <c r="MDH46" s="22"/>
      <c r="MDI46" s="22"/>
      <c r="MDJ46" s="22"/>
      <c r="MDK46" s="22"/>
      <c r="MDL46" s="22"/>
      <c r="MDM46" s="22"/>
      <c r="MDN46" s="22"/>
      <c r="MDO46" s="22"/>
      <c r="MDP46" s="22"/>
      <c r="MDQ46" s="22"/>
      <c r="MDR46" s="22"/>
      <c r="MDS46" s="22"/>
      <c r="MDT46" s="22"/>
      <c r="MDU46" s="22"/>
      <c r="MDV46" s="22"/>
      <c r="MDW46" s="22"/>
      <c r="MDX46" s="22"/>
      <c r="MDY46" s="22"/>
      <c r="MDZ46" s="22"/>
      <c r="MEA46" s="22"/>
      <c r="MEB46" s="22"/>
      <c r="MEC46" s="22"/>
      <c r="MED46" s="22"/>
      <c r="MEE46" s="22"/>
      <c r="MEF46" s="22"/>
      <c r="MEG46" s="22"/>
      <c r="MEH46" s="22"/>
      <c r="MEI46" s="22"/>
      <c r="MEJ46" s="22"/>
      <c r="MEK46" s="22"/>
      <c r="MEL46" s="22"/>
      <c r="MEM46" s="22"/>
      <c r="MEN46" s="22"/>
      <c r="MEO46" s="22"/>
      <c r="MEP46" s="22"/>
      <c r="MEQ46" s="22"/>
      <c r="MER46" s="22"/>
      <c r="MES46" s="22"/>
      <c r="MET46" s="22"/>
      <c r="MEU46" s="22"/>
      <c r="MEV46" s="22"/>
      <c r="MEW46" s="22"/>
      <c r="MEX46" s="22"/>
      <c r="MEY46" s="22"/>
      <c r="MEZ46" s="22"/>
      <c r="MFA46" s="22"/>
      <c r="MFB46" s="22"/>
      <c r="MFC46" s="22"/>
      <c r="MFD46" s="22"/>
      <c r="MFE46" s="22"/>
      <c r="MFF46" s="22"/>
      <c r="MFG46" s="22"/>
      <c r="MFH46" s="22"/>
      <c r="MFI46" s="22"/>
      <c r="MFJ46" s="22"/>
      <c r="MFK46" s="22"/>
      <c r="MFL46" s="22"/>
      <c r="MFM46" s="22"/>
      <c r="MFN46" s="22"/>
      <c r="MFO46" s="22"/>
      <c r="MFP46" s="22"/>
      <c r="MFQ46" s="22"/>
      <c r="MFR46" s="22"/>
      <c r="MFS46" s="22"/>
      <c r="MFT46" s="22"/>
      <c r="MFU46" s="22"/>
      <c r="MFV46" s="22"/>
      <c r="MFW46" s="22"/>
      <c r="MFX46" s="22"/>
      <c r="MFY46" s="22"/>
      <c r="MFZ46" s="22"/>
      <c r="MGA46" s="22"/>
      <c r="MGB46" s="22"/>
      <c r="MGC46" s="22"/>
      <c r="MGD46" s="22"/>
      <c r="MGE46" s="22"/>
      <c r="MGF46" s="22"/>
      <c r="MGG46" s="22"/>
      <c r="MGH46" s="22"/>
      <c r="MGI46" s="22"/>
      <c r="MGJ46" s="22"/>
      <c r="MGK46" s="22"/>
      <c r="MGL46" s="22"/>
      <c r="MGM46" s="22"/>
      <c r="MGN46" s="22"/>
      <c r="MGO46" s="22"/>
      <c r="MGP46" s="22"/>
      <c r="MGQ46" s="22"/>
      <c r="MGR46" s="22"/>
      <c r="MGS46" s="22"/>
      <c r="MGT46" s="22"/>
      <c r="MGU46" s="22"/>
      <c r="MGV46" s="22"/>
      <c r="MGW46" s="22"/>
      <c r="MGX46" s="22"/>
      <c r="MGY46" s="22"/>
      <c r="MGZ46" s="22"/>
      <c r="MHA46" s="22"/>
      <c r="MHB46" s="22"/>
      <c r="MHC46" s="22"/>
      <c r="MHD46" s="22"/>
      <c r="MHE46" s="22"/>
      <c r="MHF46" s="22"/>
      <c r="MHG46" s="22"/>
      <c r="MHH46" s="22"/>
      <c r="MHI46" s="22"/>
      <c r="MHJ46" s="22"/>
      <c r="MHK46" s="22"/>
      <c r="MHL46" s="22"/>
      <c r="MHM46" s="22"/>
      <c r="MHN46" s="22"/>
      <c r="MHO46" s="22"/>
      <c r="MHP46" s="22"/>
      <c r="MHQ46" s="22"/>
      <c r="MHR46" s="22"/>
      <c r="MHS46" s="22"/>
      <c r="MHT46" s="22"/>
      <c r="MHU46" s="22"/>
      <c r="MHV46" s="22"/>
      <c r="MHW46" s="22"/>
      <c r="MHX46" s="22"/>
      <c r="MHY46" s="22"/>
      <c r="MHZ46" s="22"/>
      <c r="MIA46" s="22"/>
      <c r="MIB46" s="22"/>
      <c r="MIC46" s="22"/>
      <c r="MID46" s="22"/>
      <c r="MIE46" s="22"/>
      <c r="MIF46" s="22"/>
      <c r="MIG46" s="22"/>
      <c r="MIH46" s="22"/>
      <c r="MII46" s="22"/>
      <c r="MIJ46" s="22"/>
      <c r="MIK46" s="22"/>
      <c r="MIL46" s="22"/>
      <c r="MIM46" s="22"/>
      <c r="MIN46" s="22"/>
      <c r="MIO46" s="22"/>
      <c r="MIP46" s="22"/>
      <c r="MIQ46" s="22"/>
      <c r="MIR46" s="22"/>
      <c r="MIS46" s="22"/>
      <c r="MIT46" s="22"/>
      <c r="MIU46" s="22"/>
      <c r="MIV46" s="22"/>
      <c r="MIW46" s="22"/>
      <c r="MIX46" s="22"/>
      <c r="MIY46" s="22"/>
      <c r="MIZ46" s="22"/>
      <c r="MJA46" s="22"/>
      <c r="MJB46" s="22"/>
      <c r="MJC46" s="22"/>
      <c r="MJD46" s="22"/>
      <c r="MJE46" s="22"/>
      <c r="MJF46" s="22"/>
      <c r="MJG46" s="22"/>
      <c r="MJH46" s="22"/>
      <c r="MJI46" s="22"/>
      <c r="MJJ46" s="22"/>
      <c r="MJK46" s="22"/>
      <c r="MJL46" s="22"/>
      <c r="MJM46" s="22"/>
      <c r="MJN46" s="22"/>
      <c r="MJO46" s="22"/>
      <c r="MJP46" s="22"/>
      <c r="MJQ46" s="22"/>
      <c r="MJR46" s="22"/>
      <c r="MJS46" s="22"/>
      <c r="MJT46" s="22"/>
      <c r="MJU46" s="22"/>
      <c r="MJV46" s="22"/>
      <c r="MJW46" s="22"/>
      <c r="MJX46" s="22"/>
      <c r="MJY46" s="22"/>
      <c r="MJZ46" s="22"/>
      <c r="MKA46" s="22"/>
      <c r="MKB46" s="22"/>
      <c r="MKC46" s="22"/>
      <c r="MKD46" s="22"/>
      <c r="MKE46" s="22"/>
      <c r="MKF46" s="22"/>
      <c r="MKG46" s="22"/>
      <c r="MKH46" s="22"/>
      <c r="MKI46" s="22"/>
      <c r="MKJ46" s="22"/>
      <c r="MKK46" s="22"/>
      <c r="MKL46" s="22"/>
      <c r="MKM46" s="22"/>
      <c r="MKN46" s="22"/>
      <c r="MKO46" s="22"/>
      <c r="MKP46" s="22"/>
      <c r="MKQ46" s="22"/>
      <c r="MKR46" s="22"/>
      <c r="MKS46" s="22"/>
      <c r="MKT46" s="22"/>
      <c r="MKU46" s="22"/>
      <c r="MKV46" s="22"/>
      <c r="MKW46" s="22"/>
      <c r="MKX46" s="22"/>
      <c r="MKY46" s="22"/>
      <c r="MKZ46" s="22"/>
      <c r="MLA46" s="22"/>
      <c r="MLB46" s="22"/>
      <c r="MLC46" s="22"/>
      <c r="MLD46" s="22"/>
      <c r="MLE46" s="22"/>
      <c r="MLF46" s="22"/>
      <c r="MLG46" s="22"/>
      <c r="MLH46" s="22"/>
      <c r="MLI46" s="22"/>
      <c r="MLJ46" s="22"/>
      <c r="MLK46" s="22"/>
      <c r="MLL46" s="22"/>
      <c r="MLM46" s="22"/>
      <c r="MLN46" s="22"/>
      <c r="MLO46" s="22"/>
      <c r="MLP46" s="22"/>
      <c r="MLQ46" s="22"/>
      <c r="MLR46" s="22"/>
      <c r="MLS46" s="22"/>
      <c r="MLT46" s="22"/>
      <c r="MLU46" s="22"/>
      <c r="MLV46" s="22"/>
      <c r="MLW46" s="22"/>
      <c r="MLX46" s="22"/>
      <c r="MLY46" s="22"/>
      <c r="MLZ46" s="22"/>
      <c r="MMA46" s="22"/>
      <c r="MMB46" s="22"/>
      <c r="MMC46" s="22"/>
      <c r="MMD46" s="22"/>
      <c r="MME46" s="22"/>
      <c r="MMF46" s="22"/>
      <c r="MMG46" s="22"/>
      <c r="MMH46" s="22"/>
      <c r="MMI46" s="22"/>
      <c r="MMJ46" s="22"/>
      <c r="MMK46" s="22"/>
      <c r="MML46" s="22"/>
      <c r="MMM46" s="22"/>
      <c r="MMN46" s="22"/>
      <c r="MMO46" s="22"/>
      <c r="MMP46" s="22"/>
      <c r="MMQ46" s="22"/>
      <c r="MMR46" s="22"/>
      <c r="MMS46" s="22"/>
      <c r="MMT46" s="22"/>
      <c r="MMU46" s="22"/>
      <c r="MMV46" s="22"/>
      <c r="MMW46" s="22"/>
      <c r="MMX46" s="22"/>
      <c r="MMY46" s="22"/>
      <c r="MMZ46" s="22"/>
      <c r="MNA46" s="22"/>
      <c r="MNB46" s="22"/>
      <c r="MNC46" s="22"/>
      <c r="MND46" s="22"/>
      <c r="MNE46" s="22"/>
      <c r="MNF46" s="22"/>
      <c r="MNG46" s="22"/>
      <c r="MNH46" s="22"/>
      <c r="MNI46" s="22"/>
      <c r="MNJ46" s="22"/>
      <c r="MNK46" s="22"/>
      <c r="MNL46" s="22"/>
      <c r="MNM46" s="22"/>
      <c r="MNN46" s="22"/>
      <c r="MNO46" s="22"/>
      <c r="MNP46" s="22"/>
      <c r="MNQ46" s="22"/>
      <c r="MNR46" s="22"/>
      <c r="MNS46" s="22"/>
      <c r="MNT46" s="22"/>
      <c r="MNU46" s="22"/>
      <c r="MNV46" s="22"/>
      <c r="MNW46" s="22"/>
      <c r="MNX46" s="22"/>
      <c r="MNY46" s="22"/>
      <c r="MNZ46" s="22"/>
      <c r="MOA46" s="22"/>
      <c r="MOB46" s="22"/>
      <c r="MOC46" s="22"/>
      <c r="MOD46" s="22"/>
      <c r="MOE46" s="22"/>
      <c r="MOF46" s="22"/>
      <c r="MOG46" s="22"/>
      <c r="MOH46" s="22"/>
      <c r="MOI46" s="22"/>
      <c r="MOJ46" s="22"/>
      <c r="MOK46" s="22"/>
      <c r="MOL46" s="22"/>
      <c r="MOM46" s="22"/>
      <c r="MON46" s="22"/>
      <c r="MOO46" s="22"/>
      <c r="MOP46" s="22"/>
      <c r="MOQ46" s="22"/>
      <c r="MOR46" s="22"/>
      <c r="MOS46" s="22"/>
      <c r="MOT46" s="22"/>
      <c r="MOU46" s="22"/>
      <c r="MOV46" s="22"/>
      <c r="MOW46" s="22"/>
      <c r="MOX46" s="22"/>
      <c r="MOY46" s="22"/>
      <c r="MOZ46" s="22"/>
      <c r="MPA46" s="22"/>
      <c r="MPB46" s="22"/>
      <c r="MPC46" s="22"/>
      <c r="MPD46" s="22"/>
      <c r="MPE46" s="22"/>
      <c r="MPF46" s="22"/>
      <c r="MPG46" s="22"/>
      <c r="MPH46" s="22"/>
      <c r="MPI46" s="22"/>
      <c r="MPJ46" s="22"/>
      <c r="MPK46" s="22"/>
      <c r="MPL46" s="22"/>
      <c r="MPM46" s="22"/>
      <c r="MPN46" s="22"/>
      <c r="MPO46" s="22"/>
      <c r="MPP46" s="22"/>
      <c r="MPQ46" s="22"/>
      <c r="MPR46" s="22"/>
      <c r="MPS46" s="22"/>
      <c r="MPT46" s="22"/>
      <c r="MPU46" s="22"/>
      <c r="MPV46" s="22"/>
      <c r="MPW46" s="22"/>
      <c r="MPX46" s="22"/>
      <c r="MPY46" s="22"/>
      <c r="MPZ46" s="22"/>
      <c r="MQA46" s="22"/>
      <c r="MQB46" s="22"/>
      <c r="MQC46" s="22"/>
      <c r="MQD46" s="22"/>
      <c r="MQE46" s="22"/>
      <c r="MQF46" s="22"/>
      <c r="MQG46" s="22"/>
      <c r="MQH46" s="22"/>
      <c r="MQI46" s="22"/>
      <c r="MQJ46" s="22"/>
      <c r="MQK46" s="22"/>
      <c r="MQL46" s="22"/>
      <c r="MQM46" s="22"/>
      <c r="MQN46" s="22"/>
      <c r="MQO46" s="22"/>
      <c r="MQP46" s="22"/>
      <c r="MQQ46" s="22"/>
      <c r="MQR46" s="22"/>
      <c r="MQS46" s="22"/>
      <c r="MQT46" s="22"/>
      <c r="MQU46" s="22"/>
      <c r="MQV46" s="22"/>
      <c r="MQW46" s="22"/>
      <c r="MQX46" s="22"/>
      <c r="MQY46" s="22"/>
      <c r="MQZ46" s="22"/>
      <c r="MRA46" s="22"/>
      <c r="MRB46" s="22"/>
      <c r="MRC46" s="22"/>
      <c r="MRD46" s="22"/>
      <c r="MRE46" s="22"/>
      <c r="MRF46" s="22"/>
      <c r="MRG46" s="22"/>
      <c r="MRH46" s="22"/>
      <c r="MRI46" s="22"/>
      <c r="MRJ46" s="22"/>
      <c r="MRK46" s="22"/>
      <c r="MRL46" s="22"/>
      <c r="MRM46" s="22"/>
      <c r="MRN46" s="22"/>
      <c r="MRO46" s="22"/>
      <c r="MRP46" s="22"/>
      <c r="MRQ46" s="22"/>
      <c r="MRR46" s="22"/>
      <c r="MRS46" s="22"/>
      <c r="MRT46" s="22"/>
      <c r="MRU46" s="22"/>
      <c r="MRV46" s="22"/>
      <c r="MRW46" s="22"/>
      <c r="MRX46" s="22"/>
      <c r="MRY46" s="22"/>
      <c r="MRZ46" s="22"/>
      <c r="MSA46" s="22"/>
      <c r="MSB46" s="22"/>
      <c r="MSC46" s="22"/>
      <c r="MSD46" s="22"/>
      <c r="MSE46" s="22"/>
      <c r="MSF46" s="22"/>
      <c r="MSG46" s="22"/>
      <c r="MSH46" s="22"/>
      <c r="MSI46" s="22"/>
      <c r="MSJ46" s="22"/>
      <c r="MSK46" s="22"/>
      <c r="MSL46" s="22"/>
      <c r="MSM46" s="22"/>
      <c r="MSN46" s="22"/>
      <c r="MSO46" s="22"/>
      <c r="MSP46" s="22"/>
      <c r="MSQ46" s="22"/>
      <c r="MSR46" s="22"/>
      <c r="MSS46" s="22"/>
      <c r="MST46" s="22"/>
      <c r="MSU46" s="22"/>
      <c r="MSV46" s="22"/>
      <c r="MSW46" s="22"/>
      <c r="MSX46" s="22"/>
      <c r="MSY46" s="22"/>
      <c r="MSZ46" s="22"/>
      <c r="MTA46" s="22"/>
      <c r="MTB46" s="22"/>
      <c r="MTC46" s="22"/>
      <c r="MTD46" s="22"/>
      <c r="MTE46" s="22"/>
      <c r="MTF46" s="22"/>
      <c r="MTG46" s="22"/>
      <c r="MTH46" s="22"/>
      <c r="MTI46" s="22"/>
      <c r="MTJ46" s="22"/>
      <c r="MTK46" s="22"/>
      <c r="MTL46" s="22"/>
      <c r="MTM46" s="22"/>
      <c r="MTN46" s="22"/>
      <c r="MTO46" s="22"/>
      <c r="MTP46" s="22"/>
      <c r="MTQ46" s="22"/>
      <c r="MTR46" s="22"/>
      <c r="MTS46" s="22"/>
      <c r="MTT46" s="22"/>
      <c r="MTU46" s="22"/>
      <c r="MTV46" s="22"/>
      <c r="MTW46" s="22"/>
      <c r="MTX46" s="22"/>
      <c r="MTY46" s="22"/>
      <c r="MTZ46" s="22"/>
      <c r="MUA46" s="22"/>
      <c r="MUB46" s="22"/>
      <c r="MUC46" s="22"/>
      <c r="MUD46" s="22"/>
      <c r="MUE46" s="22"/>
      <c r="MUF46" s="22"/>
      <c r="MUG46" s="22"/>
      <c r="MUH46" s="22"/>
      <c r="MUI46" s="22"/>
      <c r="MUJ46" s="22"/>
      <c r="MUK46" s="22"/>
      <c r="MUL46" s="22"/>
      <c r="MUM46" s="22"/>
      <c r="MUN46" s="22"/>
      <c r="MUO46" s="22"/>
      <c r="MUP46" s="22"/>
      <c r="MUQ46" s="22"/>
      <c r="MUR46" s="22"/>
      <c r="MUS46" s="22"/>
      <c r="MUT46" s="22"/>
      <c r="MUU46" s="22"/>
      <c r="MUV46" s="22"/>
      <c r="MUW46" s="22"/>
      <c r="MUX46" s="22"/>
      <c r="MUY46" s="22"/>
      <c r="MUZ46" s="22"/>
      <c r="MVA46" s="22"/>
      <c r="MVB46" s="22"/>
      <c r="MVC46" s="22"/>
      <c r="MVD46" s="22"/>
      <c r="MVE46" s="22"/>
      <c r="MVF46" s="22"/>
      <c r="MVG46" s="22"/>
      <c r="MVH46" s="22"/>
      <c r="MVI46" s="22"/>
      <c r="MVJ46" s="22"/>
      <c r="MVK46" s="22"/>
      <c r="MVL46" s="22"/>
      <c r="MVM46" s="22"/>
      <c r="MVN46" s="22"/>
      <c r="MVO46" s="22"/>
      <c r="MVP46" s="22"/>
      <c r="MVQ46" s="22"/>
      <c r="MVR46" s="22"/>
      <c r="MVS46" s="22"/>
      <c r="MVT46" s="22"/>
      <c r="MVU46" s="22"/>
      <c r="MVV46" s="22"/>
      <c r="MVW46" s="22"/>
      <c r="MVX46" s="22"/>
      <c r="MVY46" s="22"/>
      <c r="MVZ46" s="22"/>
      <c r="MWA46" s="22"/>
      <c r="MWB46" s="22"/>
      <c r="MWC46" s="22"/>
      <c r="MWD46" s="22"/>
      <c r="MWE46" s="22"/>
      <c r="MWF46" s="22"/>
      <c r="MWG46" s="22"/>
      <c r="MWH46" s="22"/>
      <c r="MWI46" s="22"/>
      <c r="MWJ46" s="22"/>
      <c r="MWK46" s="22"/>
      <c r="MWL46" s="22"/>
      <c r="MWM46" s="22"/>
      <c r="MWN46" s="22"/>
      <c r="MWO46" s="22"/>
      <c r="MWP46" s="22"/>
      <c r="MWQ46" s="22"/>
      <c r="MWR46" s="22"/>
      <c r="MWS46" s="22"/>
      <c r="MWT46" s="22"/>
      <c r="MWU46" s="22"/>
      <c r="MWV46" s="22"/>
      <c r="MWW46" s="22"/>
      <c r="MWX46" s="22"/>
      <c r="MWY46" s="22"/>
      <c r="MWZ46" s="22"/>
      <c r="MXA46" s="22"/>
      <c r="MXB46" s="22"/>
      <c r="MXC46" s="22"/>
      <c r="MXD46" s="22"/>
      <c r="MXE46" s="22"/>
      <c r="MXF46" s="22"/>
      <c r="MXG46" s="22"/>
      <c r="MXH46" s="22"/>
      <c r="MXI46" s="22"/>
      <c r="MXJ46" s="22"/>
      <c r="MXK46" s="22"/>
      <c r="MXL46" s="22"/>
      <c r="MXM46" s="22"/>
      <c r="MXN46" s="22"/>
      <c r="MXO46" s="22"/>
      <c r="MXP46" s="22"/>
      <c r="MXQ46" s="22"/>
      <c r="MXR46" s="22"/>
      <c r="MXS46" s="22"/>
      <c r="MXT46" s="22"/>
      <c r="MXU46" s="22"/>
      <c r="MXV46" s="22"/>
      <c r="MXW46" s="22"/>
      <c r="MXX46" s="22"/>
      <c r="MXY46" s="22"/>
      <c r="MXZ46" s="22"/>
      <c r="MYA46" s="22"/>
      <c r="MYB46" s="22"/>
      <c r="MYC46" s="22"/>
      <c r="MYD46" s="22"/>
      <c r="MYE46" s="22"/>
      <c r="MYF46" s="22"/>
      <c r="MYG46" s="22"/>
      <c r="MYH46" s="22"/>
      <c r="MYI46" s="22"/>
      <c r="MYJ46" s="22"/>
      <c r="MYK46" s="22"/>
      <c r="MYL46" s="22"/>
      <c r="MYM46" s="22"/>
      <c r="MYN46" s="22"/>
      <c r="MYO46" s="22"/>
      <c r="MYP46" s="22"/>
      <c r="MYQ46" s="22"/>
      <c r="MYR46" s="22"/>
      <c r="MYS46" s="22"/>
      <c r="MYT46" s="22"/>
      <c r="MYU46" s="22"/>
      <c r="MYV46" s="22"/>
      <c r="MYW46" s="22"/>
      <c r="MYX46" s="22"/>
      <c r="MYY46" s="22"/>
      <c r="MYZ46" s="22"/>
      <c r="MZA46" s="22"/>
      <c r="MZB46" s="22"/>
      <c r="MZC46" s="22"/>
      <c r="MZD46" s="22"/>
      <c r="MZE46" s="22"/>
      <c r="MZF46" s="22"/>
      <c r="MZG46" s="22"/>
      <c r="MZH46" s="22"/>
      <c r="MZI46" s="22"/>
      <c r="MZJ46" s="22"/>
      <c r="MZK46" s="22"/>
      <c r="MZL46" s="22"/>
      <c r="MZM46" s="22"/>
      <c r="MZN46" s="22"/>
      <c r="MZO46" s="22"/>
      <c r="MZP46" s="22"/>
      <c r="MZQ46" s="22"/>
      <c r="MZR46" s="22"/>
      <c r="MZS46" s="22"/>
      <c r="MZT46" s="22"/>
      <c r="MZU46" s="22"/>
      <c r="MZV46" s="22"/>
      <c r="MZW46" s="22"/>
      <c r="MZX46" s="22"/>
      <c r="MZY46" s="22"/>
      <c r="MZZ46" s="22"/>
      <c r="NAA46" s="22"/>
      <c r="NAB46" s="22"/>
      <c r="NAC46" s="22"/>
      <c r="NAD46" s="22"/>
      <c r="NAE46" s="22"/>
      <c r="NAF46" s="22"/>
      <c r="NAG46" s="22"/>
      <c r="NAH46" s="22"/>
      <c r="NAI46" s="22"/>
      <c r="NAJ46" s="22"/>
      <c r="NAK46" s="22"/>
      <c r="NAL46" s="22"/>
      <c r="NAM46" s="22"/>
      <c r="NAN46" s="22"/>
      <c r="NAO46" s="22"/>
      <c r="NAP46" s="22"/>
      <c r="NAQ46" s="22"/>
      <c r="NAR46" s="22"/>
      <c r="NAS46" s="22"/>
      <c r="NAT46" s="22"/>
      <c r="NAU46" s="22"/>
      <c r="NAV46" s="22"/>
      <c r="NAW46" s="22"/>
      <c r="NAX46" s="22"/>
      <c r="NAY46" s="22"/>
      <c r="NAZ46" s="22"/>
      <c r="NBA46" s="22"/>
      <c r="NBB46" s="22"/>
      <c r="NBC46" s="22"/>
      <c r="NBD46" s="22"/>
      <c r="NBE46" s="22"/>
      <c r="NBF46" s="22"/>
      <c r="NBG46" s="22"/>
      <c r="NBH46" s="22"/>
      <c r="NBI46" s="22"/>
      <c r="NBJ46" s="22"/>
      <c r="NBK46" s="22"/>
      <c r="NBL46" s="22"/>
      <c r="NBM46" s="22"/>
      <c r="NBN46" s="22"/>
      <c r="NBO46" s="22"/>
      <c r="NBP46" s="22"/>
      <c r="NBQ46" s="22"/>
      <c r="NBR46" s="22"/>
      <c r="NBS46" s="22"/>
      <c r="NBT46" s="22"/>
      <c r="NBU46" s="22"/>
      <c r="NBV46" s="22"/>
      <c r="NBW46" s="22"/>
      <c r="NBX46" s="22"/>
      <c r="NBY46" s="22"/>
      <c r="NBZ46" s="22"/>
      <c r="NCA46" s="22"/>
      <c r="NCB46" s="22"/>
      <c r="NCC46" s="22"/>
      <c r="NCD46" s="22"/>
      <c r="NCE46" s="22"/>
      <c r="NCF46" s="22"/>
      <c r="NCG46" s="22"/>
      <c r="NCH46" s="22"/>
      <c r="NCI46" s="22"/>
      <c r="NCJ46" s="22"/>
      <c r="NCK46" s="22"/>
      <c r="NCL46" s="22"/>
      <c r="NCM46" s="22"/>
      <c r="NCN46" s="22"/>
      <c r="NCO46" s="22"/>
      <c r="NCP46" s="22"/>
      <c r="NCQ46" s="22"/>
      <c r="NCR46" s="22"/>
      <c r="NCS46" s="22"/>
      <c r="NCT46" s="22"/>
      <c r="NCU46" s="22"/>
      <c r="NCV46" s="22"/>
      <c r="NCW46" s="22"/>
      <c r="NCX46" s="22"/>
      <c r="NCY46" s="22"/>
      <c r="NCZ46" s="22"/>
      <c r="NDA46" s="22"/>
      <c r="NDB46" s="22"/>
      <c r="NDC46" s="22"/>
      <c r="NDD46" s="22"/>
      <c r="NDE46" s="22"/>
      <c r="NDF46" s="22"/>
      <c r="NDG46" s="22"/>
      <c r="NDH46" s="22"/>
      <c r="NDI46" s="22"/>
      <c r="NDJ46" s="22"/>
      <c r="NDK46" s="22"/>
      <c r="NDL46" s="22"/>
      <c r="NDM46" s="22"/>
      <c r="NDN46" s="22"/>
      <c r="NDO46" s="22"/>
      <c r="NDP46" s="22"/>
      <c r="NDQ46" s="22"/>
      <c r="NDR46" s="22"/>
      <c r="NDS46" s="22"/>
      <c r="NDT46" s="22"/>
      <c r="NDU46" s="22"/>
      <c r="NDV46" s="22"/>
      <c r="NDW46" s="22"/>
      <c r="NDX46" s="22"/>
      <c r="NDY46" s="22"/>
      <c r="NDZ46" s="22"/>
      <c r="NEA46" s="22"/>
      <c r="NEB46" s="22"/>
      <c r="NEC46" s="22"/>
      <c r="NED46" s="22"/>
      <c r="NEE46" s="22"/>
      <c r="NEF46" s="22"/>
      <c r="NEG46" s="22"/>
      <c r="NEH46" s="22"/>
      <c r="NEI46" s="22"/>
      <c r="NEJ46" s="22"/>
      <c r="NEK46" s="22"/>
      <c r="NEL46" s="22"/>
      <c r="NEM46" s="22"/>
      <c r="NEN46" s="22"/>
      <c r="NEO46" s="22"/>
      <c r="NEP46" s="22"/>
      <c r="NEQ46" s="22"/>
      <c r="NER46" s="22"/>
      <c r="NES46" s="22"/>
      <c r="NET46" s="22"/>
      <c r="NEU46" s="22"/>
      <c r="NEV46" s="22"/>
      <c r="NEW46" s="22"/>
      <c r="NEX46" s="22"/>
      <c r="NEY46" s="22"/>
      <c r="NEZ46" s="22"/>
      <c r="NFA46" s="22"/>
      <c r="NFB46" s="22"/>
      <c r="NFC46" s="22"/>
      <c r="NFD46" s="22"/>
      <c r="NFE46" s="22"/>
      <c r="NFF46" s="22"/>
      <c r="NFG46" s="22"/>
      <c r="NFH46" s="22"/>
      <c r="NFI46" s="22"/>
      <c r="NFJ46" s="22"/>
      <c r="NFK46" s="22"/>
      <c r="NFL46" s="22"/>
      <c r="NFM46" s="22"/>
      <c r="NFN46" s="22"/>
      <c r="NFO46" s="22"/>
      <c r="NFP46" s="22"/>
      <c r="NFQ46" s="22"/>
      <c r="NFR46" s="22"/>
      <c r="NFS46" s="22"/>
      <c r="NFT46" s="22"/>
      <c r="NFU46" s="22"/>
      <c r="NFV46" s="22"/>
      <c r="NFW46" s="22"/>
      <c r="NFX46" s="22"/>
      <c r="NFY46" s="22"/>
      <c r="NFZ46" s="22"/>
      <c r="NGA46" s="22"/>
      <c r="NGB46" s="22"/>
      <c r="NGC46" s="22"/>
      <c r="NGD46" s="22"/>
      <c r="NGE46" s="22"/>
      <c r="NGF46" s="22"/>
      <c r="NGG46" s="22"/>
      <c r="NGH46" s="22"/>
      <c r="NGI46" s="22"/>
      <c r="NGJ46" s="22"/>
      <c r="NGK46" s="22"/>
      <c r="NGL46" s="22"/>
      <c r="NGM46" s="22"/>
      <c r="NGN46" s="22"/>
      <c r="NGO46" s="22"/>
      <c r="NGP46" s="22"/>
      <c r="NGQ46" s="22"/>
      <c r="NGR46" s="22"/>
      <c r="NGS46" s="22"/>
      <c r="NGT46" s="22"/>
      <c r="NGU46" s="22"/>
      <c r="NGV46" s="22"/>
      <c r="NGW46" s="22"/>
      <c r="NGX46" s="22"/>
      <c r="NGY46" s="22"/>
      <c r="NGZ46" s="22"/>
      <c r="NHA46" s="22"/>
      <c r="NHB46" s="22"/>
      <c r="NHC46" s="22"/>
      <c r="NHD46" s="22"/>
      <c r="NHE46" s="22"/>
      <c r="NHF46" s="22"/>
      <c r="NHG46" s="22"/>
      <c r="NHH46" s="22"/>
      <c r="NHI46" s="22"/>
      <c r="NHJ46" s="22"/>
      <c r="NHK46" s="22"/>
      <c r="NHL46" s="22"/>
      <c r="NHM46" s="22"/>
      <c r="NHN46" s="22"/>
      <c r="NHO46" s="22"/>
      <c r="NHP46" s="22"/>
      <c r="NHQ46" s="22"/>
      <c r="NHR46" s="22"/>
      <c r="NHS46" s="22"/>
      <c r="NHT46" s="22"/>
      <c r="NHU46" s="22"/>
      <c r="NHV46" s="22"/>
      <c r="NHW46" s="22"/>
      <c r="NHX46" s="22"/>
      <c r="NHY46" s="22"/>
      <c r="NHZ46" s="22"/>
      <c r="NIA46" s="22"/>
      <c r="NIB46" s="22"/>
      <c r="NIC46" s="22"/>
      <c r="NID46" s="22"/>
      <c r="NIE46" s="22"/>
      <c r="NIF46" s="22"/>
      <c r="NIG46" s="22"/>
      <c r="NIH46" s="22"/>
      <c r="NII46" s="22"/>
      <c r="NIJ46" s="22"/>
      <c r="NIK46" s="22"/>
      <c r="NIL46" s="22"/>
      <c r="NIM46" s="22"/>
      <c r="NIN46" s="22"/>
      <c r="NIO46" s="22"/>
      <c r="NIP46" s="22"/>
      <c r="NIQ46" s="22"/>
      <c r="NIR46" s="22"/>
      <c r="NIS46" s="22"/>
      <c r="NIT46" s="22"/>
      <c r="NIU46" s="22"/>
      <c r="NIV46" s="22"/>
      <c r="NIW46" s="22"/>
      <c r="NIX46" s="22"/>
      <c r="NIY46" s="22"/>
      <c r="NIZ46" s="22"/>
      <c r="NJA46" s="22"/>
      <c r="NJB46" s="22"/>
      <c r="NJC46" s="22"/>
      <c r="NJD46" s="22"/>
      <c r="NJE46" s="22"/>
      <c r="NJF46" s="22"/>
      <c r="NJG46" s="22"/>
      <c r="NJH46" s="22"/>
      <c r="NJI46" s="22"/>
      <c r="NJJ46" s="22"/>
      <c r="NJK46" s="22"/>
      <c r="NJL46" s="22"/>
      <c r="NJM46" s="22"/>
      <c r="NJN46" s="22"/>
      <c r="NJO46" s="22"/>
      <c r="NJP46" s="22"/>
      <c r="NJQ46" s="22"/>
      <c r="NJR46" s="22"/>
      <c r="NJS46" s="22"/>
      <c r="NJT46" s="22"/>
      <c r="NJU46" s="22"/>
      <c r="NJV46" s="22"/>
      <c r="NJW46" s="22"/>
      <c r="NJX46" s="22"/>
      <c r="NJY46" s="22"/>
      <c r="NJZ46" s="22"/>
      <c r="NKA46" s="22"/>
      <c r="NKB46" s="22"/>
      <c r="NKC46" s="22"/>
      <c r="NKD46" s="22"/>
      <c r="NKE46" s="22"/>
      <c r="NKF46" s="22"/>
      <c r="NKG46" s="22"/>
      <c r="NKH46" s="22"/>
      <c r="NKI46" s="22"/>
      <c r="NKJ46" s="22"/>
      <c r="NKK46" s="22"/>
      <c r="NKL46" s="22"/>
      <c r="NKM46" s="22"/>
      <c r="NKN46" s="22"/>
      <c r="NKO46" s="22"/>
      <c r="NKP46" s="22"/>
      <c r="NKQ46" s="22"/>
      <c r="NKR46" s="22"/>
      <c r="NKS46" s="22"/>
      <c r="NKT46" s="22"/>
      <c r="NKU46" s="22"/>
      <c r="NKV46" s="22"/>
      <c r="NKW46" s="22"/>
      <c r="NKX46" s="22"/>
      <c r="NKY46" s="22"/>
      <c r="NKZ46" s="22"/>
      <c r="NLA46" s="22"/>
      <c r="NLB46" s="22"/>
      <c r="NLC46" s="22"/>
      <c r="NLD46" s="22"/>
      <c r="NLE46" s="22"/>
      <c r="NLF46" s="22"/>
      <c r="NLG46" s="22"/>
      <c r="NLH46" s="22"/>
      <c r="NLI46" s="22"/>
      <c r="NLJ46" s="22"/>
      <c r="NLK46" s="22"/>
      <c r="NLL46" s="22"/>
      <c r="NLM46" s="22"/>
      <c r="NLN46" s="22"/>
      <c r="NLO46" s="22"/>
      <c r="NLP46" s="22"/>
      <c r="NLQ46" s="22"/>
      <c r="NLR46" s="22"/>
      <c r="NLS46" s="22"/>
      <c r="NLT46" s="22"/>
      <c r="NLU46" s="22"/>
      <c r="NLV46" s="22"/>
      <c r="NLW46" s="22"/>
      <c r="NLX46" s="22"/>
      <c r="NLY46" s="22"/>
      <c r="NLZ46" s="22"/>
      <c r="NMA46" s="22"/>
      <c r="NMB46" s="22"/>
      <c r="NMC46" s="22"/>
      <c r="NMD46" s="22"/>
      <c r="NME46" s="22"/>
      <c r="NMF46" s="22"/>
      <c r="NMG46" s="22"/>
      <c r="NMH46" s="22"/>
      <c r="NMI46" s="22"/>
      <c r="NMJ46" s="22"/>
      <c r="NMK46" s="22"/>
      <c r="NML46" s="22"/>
      <c r="NMM46" s="22"/>
      <c r="NMN46" s="22"/>
      <c r="NMO46" s="22"/>
      <c r="NMP46" s="22"/>
      <c r="NMQ46" s="22"/>
      <c r="NMR46" s="22"/>
      <c r="NMS46" s="22"/>
      <c r="NMT46" s="22"/>
      <c r="NMU46" s="22"/>
      <c r="NMV46" s="22"/>
      <c r="NMW46" s="22"/>
      <c r="NMX46" s="22"/>
      <c r="NMY46" s="22"/>
      <c r="NMZ46" s="22"/>
      <c r="NNA46" s="22"/>
      <c r="NNB46" s="22"/>
      <c r="NNC46" s="22"/>
      <c r="NND46" s="22"/>
      <c r="NNE46" s="22"/>
      <c r="NNF46" s="22"/>
      <c r="NNG46" s="22"/>
      <c r="NNH46" s="22"/>
      <c r="NNI46" s="22"/>
      <c r="NNJ46" s="22"/>
      <c r="NNK46" s="22"/>
      <c r="NNL46" s="22"/>
      <c r="NNM46" s="22"/>
      <c r="NNN46" s="22"/>
      <c r="NNO46" s="22"/>
      <c r="NNP46" s="22"/>
      <c r="NNQ46" s="22"/>
      <c r="NNR46" s="22"/>
      <c r="NNS46" s="22"/>
      <c r="NNT46" s="22"/>
      <c r="NNU46" s="22"/>
      <c r="NNV46" s="22"/>
      <c r="NNW46" s="22"/>
      <c r="NNX46" s="22"/>
      <c r="NNY46" s="22"/>
      <c r="NNZ46" s="22"/>
      <c r="NOA46" s="22"/>
      <c r="NOB46" s="22"/>
      <c r="NOC46" s="22"/>
      <c r="NOD46" s="22"/>
      <c r="NOE46" s="22"/>
      <c r="NOF46" s="22"/>
      <c r="NOG46" s="22"/>
      <c r="NOH46" s="22"/>
      <c r="NOI46" s="22"/>
      <c r="NOJ46" s="22"/>
      <c r="NOK46" s="22"/>
      <c r="NOL46" s="22"/>
      <c r="NOM46" s="22"/>
      <c r="NON46" s="22"/>
      <c r="NOO46" s="22"/>
      <c r="NOP46" s="22"/>
      <c r="NOQ46" s="22"/>
      <c r="NOR46" s="22"/>
      <c r="NOS46" s="22"/>
      <c r="NOT46" s="22"/>
      <c r="NOU46" s="22"/>
      <c r="NOV46" s="22"/>
      <c r="NOW46" s="22"/>
      <c r="NOX46" s="22"/>
      <c r="NOY46" s="22"/>
      <c r="NOZ46" s="22"/>
      <c r="NPA46" s="22"/>
      <c r="NPB46" s="22"/>
      <c r="NPC46" s="22"/>
      <c r="NPD46" s="22"/>
      <c r="NPE46" s="22"/>
      <c r="NPF46" s="22"/>
      <c r="NPG46" s="22"/>
      <c r="NPH46" s="22"/>
      <c r="NPI46" s="22"/>
      <c r="NPJ46" s="22"/>
      <c r="NPK46" s="22"/>
      <c r="NPL46" s="22"/>
      <c r="NPM46" s="22"/>
      <c r="NPN46" s="22"/>
      <c r="NPO46" s="22"/>
      <c r="NPP46" s="22"/>
      <c r="NPQ46" s="22"/>
      <c r="NPR46" s="22"/>
      <c r="NPS46" s="22"/>
      <c r="NPT46" s="22"/>
      <c r="NPU46" s="22"/>
      <c r="NPV46" s="22"/>
      <c r="NPW46" s="22"/>
      <c r="NPX46" s="22"/>
      <c r="NPY46" s="22"/>
      <c r="NPZ46" s="22"/>
      <c r="NQA46" s="22"/>
      <c r="NQB46" s="22"/>
      <c r="NQC46" s="22"/>
      <c r="NQD46" s="22"/>
      <c r="NQE46" s="22"/>
      <c r="NQF46" s="22"/>
      <c r="NQG46" s="22"/>
      <c r="NQH46" s="22"/>
      <c r="NQI46" s="22"/>
      <c r="NQJ46" s="22"/>
      <c r="NQK46" s="22"/>
      <c r="NQL46" s="22"/>
      <c r="NQM46" s="22"/>
      <c r="NQN46" s="22"/>
      <c r="NQO46" s="22"/>
      <c r="NQP46" s="22"/>
      <c r="NQQ46" s="22"/>
      <c r="NQR46" s="22"/>
      <c r="NQS46" s="22"/>
      <c r="NQT46" s="22"/>
      <c r="NQU46" s="22"/>
      <c r="NQV46" s="22"/>
      <c r="NQW46" s="22"/>
      <c r="NQX46" s="22"/>
      <c r="NQY46" s="22"/>
      <c r="NQZ46" s="22"/>
      <c r="NRA46" s="22"/>
      <c r="NRB46" s="22"/>
      <c r="NRC46" s="22"/>
      <c r="NRD46" s="22"/>
      <c r="NRE46" s="22"/>
      <c r="NRF46" s="22"/>
      <c r="NRG46" s="22"/>
      <c r="NRH46" s="22"/>
      <c r="NRI46" s="22"/>
      <c r="NRJ46" s="22"/>
      <c r="NRK46" s="22"/>
      <c r="NRL46" s="22"/>
      <c r="NRM46" s="22"/>
      <c r="NRN46" s="22"/>
      <c r="NRO46" s="22"/>
      <c r="NRP46" s="22"/>
      <c r="NRQ46" s="22"/>
      <c r="NRR46" s="22"/>
      <c r="NRS46" s="22"/>
      <c r="NRT46" s="22"/>
      <c r="NRU46" s="22"/>
      <c r="NRV46" s="22"/>
      <c r="NRW46" s="22"/>
      <c r="NRX46" s="22"/>
      <c r="NRY46" s="22"/>
      <c r="NRZ46" s="22"/>
      <c r="NSA46" s="22"/>
      <c r="NSB46" s="22"/>
      <c r="NSC46" s="22"/>
      <c r="NSD46" s="22"/>
      <c r="NSE46" s="22"/>
      <c r="NSF46" s="22"/>
      <c r="NSG46" s="22"/>
      <c r="NSH46" s="22"/>
      <c r="NSI46" s="22"/>
      <c r="NSJ46" s="22"/>
      <c r="NSK46" s="22"/>
      <c r="NSL46" s="22"/>
      <c r="NSM46" s="22"/>
      <c r="NSN46" s="22"/>
      <c r="NSO46" s="22"/>
      <c r="NSP46" s="22"/>
      <c r="NSQ46" s="22"/>
      <c r="NSR46" s="22"/>
      <c r="NSS46" s="22"/>
      <c r="NST46" s="22"/>
      <c r="NSU46" s="22"/>
      <c r="NSV46" s="22"/>
      <c r="NSW46" s="22"/>
      <c r="NSX46" s="22"/>
      <c r="NSY46" s="22"/>
      <c r="NSZ46" s="22"/>
      <c r="NTA46" s="22"/>
      <c r="NTB46" s="22"/>
      <c r="NTC46" s="22"/>
      <c r="NTD46" s="22"/>
      <c r="NTE46" s="22"/>
      <c r="NTF46" s="22"/>
      <c r="NTG46" s="22"/>
      <c r="NTH46" s="22"/>
      <c r="NTI46" s="22"/>
      <c r="NTJ46" s="22"/>
      <c r="NTK46" s="22"/>
      <c r="NTL46" s="22"/>
      <c r="NTM46" s="22"/>
      <c r="NTN46" s="22"/>
      <c r="NTO46" s="22"/>
      <c r="NTP46" s="22"/>
      <c r="NTQ46" s="22"/>
      <c r="NTR46" s="22"/>
      <c r="NTS46" s="22"/>
      <c r="NTT46" s="22"/>
      <c r="NTU46" s="22"/>
      <c r="NTV46" s="22"/>
      <c r="NTW46" s="22"/>
      <c r="NTX46" s="22"/>
      <c r="NTY46" s="22"/>
      <c r="NTZ46" s="22"/>
      <c r="NUA46" s="22"/>
      <c r="NUB46" s="22"/>
      <c r="NUC46" s="22"/>
      <c r="NUD46" s="22"/>
      <c r="NUE46" s="22"/>
      <c r="NUF46" s="22"/>
      <c r="NUG46" s="22"/>
      <c r="NUH46" s="22"/>
      <c r="NUI46" s="22"/>
      <c r="NUJ46" s="22"/>
      <c r="NUK46" s="22"/>
      <c r="NUL46" s="22"/>
      <c r="NUM46" s="22"/>
      <c r="NUN46" s="22"/>
      <c r="NUO46" s="22"/>
      <c r="NUP46" s="22"/>
      <c r="NUQ46" s="22"/>
      <c r="NUR46" s="22"/>
      <c r="NUS46" s="22"/>
      <c r="NUT46" s="22"/>
      <c r="NUU46" s="22"/>
      <c r="NUV46" s="22"/>
      <c r="NUW46" s="22"/>
      <c r="NUX46" s="22"/>
      <c r="NUY46" s="22"/>
      <c r="NUZ46" s="22"/>
      <c r="NVA46" s="22"/>
      <c r="NVB46" s="22"/>
      <c r="NVC46" s="22"/>
      <c r="NVD46" s="22"/>
      <c r="NVE46" s="22"/>
      <c r="NVF46" s="22"/>
      <c r="NVG46" s="22"/>
      <c r="NVH46" s="22"/>
      <c r="NVI46" s="22"/>
      <c r="NVJ46" s="22"/>
      <c r="NVK46" s="22"/>
      <c r="NVL46" s="22"/>
      <c r="NVM46" s="22"/>
      <c r="NVN46" s="22"/>
      <c r="NVO46" s="22"/>
      <c r="NVP46" s="22"/>
      <c r="NVQ46" s="22"/>
      <c r="NVR46" s="22"/>
      <c r="NVS46" s="22"/>
      <c r="NVT46" s="22"/>
      <c r="NVU46" s="22"/>
      <c r="NVV46" s="22"/>
      <c r="NVW46" s="22"/>
      <c r="NVX46" s="22"/>
      <c r="NVY46" s="22"/>
      <c r="NVZ46" s="22"/>
      <c r="NWA46" s="22"/>
      <c r="NWB46" s="22"/>
      <c r="NWC46" s="22"/>
      <c r="NWD46" s="22"/>
      <c r="NWE46" s="22"/>
      <c r="NWF46" s="22"/>
      <c r="NWG46" s="22"/>
      <c r="NWH46" s="22"/>
      <c r="NWI46" s="22"/>
      <c r="NWJ46" s="22"/>
      <c r="NWK46" s="22"/>
      <c r="NWL46" s="22"/>
      <c r="NWM46" s="22"/>
      <c r="NWN46" s="22"/>
      <c r="NWO46" s="22"/>
      <c r="NWP46" s="22"/>
      <c r="NWQ46" s="22"/>
      <c r="NWR46" s="22"/>
      <c r="NWS46" s="22"/>
      <c r="NWT46" s="22"/>
      <c r="NWU46" s="22"/>
      <c r="NWV46" s="22"/>
      <c r="NWW46" s="22"/>
      <c r="NWX46" s="22"/>
      <c r="NWY46" s="22"/>
      <c r="NWZ46" s="22"/>
      <c r="NXA46" s="22"/>
      <c r="NXB46" s="22"/>
      <c r="NXC46" s="22"/>
      <c r="NXD46" s="22"/>
      <c r="NXE46" s="22"/>
      <c r="NXF46" s="22"/>
      <c r="NXG46" s="22"/>
      <c r="NXH46" s="22"/>
      <c r="NXI46" s="22"/>
      <c r="NXJ46" s="22"/>
      <c r="NXK46" s="22"/>
      <c r="NXL46" s="22"/>
      <c r="NXM46" s="22"/>
      <c r="NXN46" s="22"/>
      <c r="NXO46" s="22"/>
      <c r="NXP46" s="22"/>
      <c r="NXQ46" s="22"/>
      <c r="NXR46" s="22"/>
      <c r="NXS46" s="22"/>
      <c r="NXT46" s="22"/>
      <c r="NXU46" s="22"/>
      <c r="NXV46" s="22"/>
      <c r="NXW46" s="22"/>
      <c r="NXX46" s="22"/>
      <c r="NXY46" s="22"/>
      <c r="NXZ46" s="22"/>
      <c r="NYA46" s="22"/>
      <c r="NYB46" s="22"/>
      <c r="NYC46" s="22"/>
      <c r="NYD46" s="22"/>
      <c r="NYE46" s="22"/>
      <c r="NYF46" s="22"/>
      <c r="NYG46" s="22"/>
      <c r="NYH46" s="22"/>
      <c r="NYI46" s="22"/>
      <c r="NYJ46" s="22"/>
      <c r="NYK46" s="22"/>
      <c r="NYL46" s="22"/>
      <c r="NYM46" s="22"/>
      <c r="NYN46" s="22"/>
      <c r="NYO46" s="22"/>
      <c r="NYP46" s="22"/>
      <c r="NYQ46" s="22"/>
      <c r="NYR46" s="22"/>
      <c r="NYS46" s="22"/>
      <c r="NYT46" s="22"/>
      <c r="NYU46" s="22"/>
      <c r="NYV46" s="22"/>
      <c r="NYW46" s="22"/>
      <c r="NYX46" s="22"/>
      <c r="NYY46" s="22"/>
      <c r="NYZ46" s="22"/>
      <c r="NZA46" s="22"/>
      <c r="NZB46" s="22"/>
      <c r="NZC46" s="22"/>
      <c r="NZD46" s="22"/>
      <c r="NZE46" s="22"/>
      <c r="NZF46" s="22"/>
      <c r="NZG46" s="22"/>
      <c r="NZH46" s="22"/>
      <c r="NZI46" s="22"/>
      <c r="NZJ46" s="22"/>
      <c r="NZK46" s="22"/>
      <c r="NZL46" s="22"/>
      <c r="NZM46" s="22"/>
      <c r="NZN46" s="22"/>
      <c r="NZO46" s="22"/>
      <c r="NZP46" s="22"/>
      <c r="NZQ46" s="22"/>
      <c r="NZR46" s="22"/>
      <c r="NZS46" s="22"/>
      <c r="NZT46" s="22"/>
      <c r="NZU46" s="22"/>
      <c r="NZV46" s="22"/>
      <c r="NZW46" s="22"/>
      <c r="NZX46" s="22"/>
      <c r="NZY46" s="22"/>
      <c r="NZZ46" s="22"/>
      <c r="OAA46" s="22"/>
      <c r="OAB46" s="22"/>
      <c r="OAC46" s="22"/>
      <c r="OAD46" s="22"/>
      <c r="OAE46" s="22"/>
      <c r="OAF46" s="22"/>
      <c r="OAG46" s="22"/>
      <c r="OAH46" s="22"/>
      <c r="OAI46" s="22"/>
      <c r="OAJ46" s="22"/>
      <c r="OAK46" s="22"/>
      <c r="OAL46" s="22"/>
      <c r="OAM46" s="22"/>
      <c r="OAN46" s="22"/>
      <c r="OAO46" s="22"/>
      <c r="OAP46" s="22"/>
      <c r="OAQ46" s="22"/>
      <c r="OAR46" s="22"/>
      <c r="OAS46" s="22"/>
      <c r="OAT46" s="22"/>
      <c r="OAU46" s="22"/>
      <c r="OAV46" s="22"/>
      <c r="OAW46" s="22"/>
      <c r="OAX46" s="22"/>
      <c r="OAY46" s="22"/>
      <c r="OAZ46" s="22"/>
      <c r="OBA46" s="22"/>
      <c r="OBB46" s="22"/>
      <c r="OBC46" s="22"/>
      <c r="OBD46" s="22"/>
      <c r="OBE46" s="22"/>
      <c r="OBF46" s="22"/>
      <c r="OBG46" s="22"/>
      <c r="OBH46" s="22"/>
      <c r="OBI46" s="22"/>
      <c r="OBJ46" s="22"/>
      <c r="OBK46" s="22"/>
      <c r="OBL46" s="22"/>
      <c r="OBM46" s="22"/>
      <c r="OBN46" s="22"/>
      <c r="OBO46" s="22"/>
      <c r="OBP46" s="22"/>
      <c r="OBQ46" s="22"/>
      <c r="OBR46" s="22"/>
      <c r="OBS46" s="22"/>
      <c r="OBT46" s="22"/>
      <c r="OBU46" s="22"/>
      <c r="OBV46" s="22"/>
      <c r="OBW46" s="22"/>
      <c r="OBX46" s="22"/>
      <c r="OBY46" s="22"/>
      <c r="OBZ46" s="22"/>
      <c r="OCA46" s="22"/>
      <c r="OCB46" s="22"/>
      <c r="OCC46" s="22"/>
      <c r="OCD46" s="22"/>
      <c r="OCE46" s="22"/>
      <c r="OCF46" s="22"/>
      <c r="OCG46" s="22"/>
      <c r="OCH46" s="22"/>
      <c r="OCI46" s="22"/>
      <c r="OCJ46" s="22"/>
      <c r="OCK46" s="22"/>
      <c r="OCL46" s="22"/>
      <c r="OCM46" s="22"/>
      <c r="OCN46" s="22"/>
      <c r="OCO46" s="22"/>
      <c r="OCP46" s="22"/>
      <c r="OCQ46" s="22"/>
      <c r="OCR46" s="22"/>
      <c r="OCS46" s="22"/>
      <c r="OCT46" s="22"/>
      <c r="OCU46" s="22"/>
      <c r="OCV46" s="22"/>
      <c r="OCW46" s="22"/>
      <c r="OCX46" s="22"/>
      <c r="OCY46" s="22"/>
      <c r="OCZ46" s="22"/>
      <c r="ODA46" s="22"/>
      <c r="ODB46" s="22"/>
      <c r="ODC46" s="22"/>
      <c r="ODD46" s="22"/>
      <c r="ODE46" s="22"/>
      <c r="ODF46" s="22"/>
      <c r="ODG46" s="22"/>
      <c r="ODH46" s="22"/>
      <c r="ODI46" s="22"/>
      <c r="ODJ46" s="22"/>
      <c r="ODK46" s="22"/>
      <c r="ODL46" s="22"/>
      <c r="ODM46" s="22"/>
      <c r="ODN46" s="22"/>
      <c r="ODO46" s="22"/>
      <c r="ODP46" s="22"/>
      <c r="ODQ46" s="22"/>
      <c r="ODR46" s="22"/>
      <c r="ODS46" s="22"/>
      <c r="ODT46" s="22"/>
      <c r="ODU46" s="22"/>
      <c r="ODV46" s="22"/>
      <c r="ODW46" s="22"/>
      <c r="ODX46" s="22"/>
      <c r="ODY46" s="22"/>
      <c r="ODZ46" s="22"/>
      <c r="OEA46" s="22"/>
      <c r="OEB46" s="22"/>
      <c r="OEC46" s="22"/>
      <c r="OED46" s="22"/>
      <c r="OEE46" s="22"/>
      <c r="OEF46" s="22"/>
      <c r="OEG46" s="22"/>
      <c r="OEH46" s="22"/>
      <c r="OEI46" s="22"/>
      <c r="OEJ46" s="22"/>
      <c r="OEK46" s="22"/>
      <c r="OEL46" s="22"/>
      <c r="OEM46" s="22"/>
      <c r="OEN46" s="22"/>
      <c r="OEO46" s="22"/>
      <c r="OEP46" s="22"/>
      <c r="OEQ46" s="22"/>
      <c r="OER46" s="22"/>
      <c r="OES46" s="22"/>
      <c r="OET46" s="22"/>
      <c r="OEU46" s="22"/>
      <c r="OEV46" s="22"/>
      <c r="OEW46" s="22"/>
      <c r="OEX46" s="22"/>
      <c r="OEY46" s="22"/>
      <c r="OEZ46" s="22"/>
      <c r="OFA46" s="22"/>
      <c r="OFB46" s="22"/>
      <c r="OFC46" s="22"/>
      <c r="OFD46" s="22"/>
      <c r="OFE46" s="22"/>
      <c r="OFF46" s="22"/>
      <c r="OFG46" s="22"/>
      <c r="OFH46" s="22"/>
      <c r="OFI46" s="22"/>
      <c r="OFJ46" s="22"/>
      <c r="OFK46" s="22"/>
      <c r="OFL46" s="22"/>
      <c r="OFM46" s="22"/>
      <c r="OFN46" s="22"/>
      <c r="OFO46" s="22"/>
      <c r="OFP46" s="22"/>
      <c r="OFQ46" s="22"/>
      <c r="OFR46" s="22"/>
      <c r="OFS46" s="22"/>
      <c r="OFT46" s="22"/>
      <c r="OFU46" s="22"/>
      <c r="OFV46" s="22"/>
      <c r="OFW46" s="22"/>
      <c r="OFX46" s="22"/>
      <c r="OFY46" s="22"/>
      <c r="OFZ46" s="22"/>
      <c r="OGA46" s="22"/>
      <c r="OGB46" s="22"/>
      <c r="OGC46" s="22"/>
      <c r="OGD46" s="22"/>
      <c r="OGE46" s="22"/>
      <c r="OGF46" s="22"/>
      <c r="OGG46" s="22"/>
      <c r="OGH46" s="22"/>
      <c r="OGI46" s="22"/>
      <c r="OGJ46" s="22"/>
      <c r="OGK46" s="22"/>
      <c r="OGL46" s="22"/>
      <c r="OGM46" s="22"/>
      <c r="OGN46" s="22"/>
      <c r="OGO46" s="22"/>
      <c r="OGP46" s="22"/>
      <c r="OGQ46" s="22"/>
      <c r="OGR46" s="22"/>
      <c r="OGS46" s="22"/>
      <c r="OGT46" s="22"/>
      <c r="OGU46" s="22"/>
      <c r="OGV46" s="22"/>
      <c r="OGW46" s="22"/>
      <c r="OGX46" s="22"/>
      <c r="OGY46" s="22"/>
      <c r="OGZ46" s="22"/>
      <c r="OHA46" s="22"/>
      <c r="OHB46" s="22"/>
      <c r="OHC46" s="22"/>
      <c r="OHD46" s="22"/>
      <c r="OHE46" s="22"/>
      <c r="OHF46" s="22"/>
      <c r="OHG46" s="22"/>
      <c r="OHH46" s="22"/>
      <c r="OHI46" s="22"/>
      <c r="OHJ46" s="22"/>
      <c r="OHK46" s="22"/>
      <c r="OHL46" s="22"/>
      <c r="OHM46" s="22"/>
      <c r="OHN46" s="22"/>
      <c r="OHO46" s="22"/>
      <c r="OHP46" s="22"/>
      <c r="OHQ46" s="22"/>
      <c r="OHR46" s="22"/>
      <c r="OHS46" s="22"/>
      <c r="OHT46" s="22"/>
      <c r="OHU46" s="22"/>
      <c r="OHV46" s="22"/>
      <c r="OHW46" s="22"/>
      <c r="OHX46" s="22"/>
      <c r="OHY46" s="22"/>
      <c r="OHZ46" s="22"/>
      <c r="OIA46" s="22"/>
      <c r="OIB46" s="22"/>
      <c r="OIC46" s="22"/>
      <c r="OID46" s="22"/>
      <c r="OIE46" s="22"/>
      <c r="OIF46" s="22"/>
      <c r="OIG46" s="22"/>
      <c r="OIH46" s="22"/>
      <c r="OII46" s="22"/>
      <c r="OIJ46" s="22"/>
      <c r="OIK46" s="22"/>
      <c r="OIL46" s="22"/>
      <c r="OIM46" s="22"/>
      <c r="OIN46" s="22"/>
      <c r="OIO46" s="22"/>
      <c r="OIP46" s="22"/>
      <c r="OIQ46" s="22"/>
      <c r="OIR46" s="22"/>
      <c r="OIS46" s="22"/>
      <c r="OIT46" s="22"/>
      <c r="OIU46" s="22"/>
      <c r="OIV46" s="22"/>
      <c r="OIW46" s="22"/>
      <c r="OIX46" s="22"/>
      <c r="OIY46" s="22"/>
      <c r="OIZ46" s="22"/>
      <c r="OJA46" s="22"/>
      <c r="OJB46" s="22"/>
      <c r="OJC46" s="22"/>
      <c r="OJD46" s="22"/>
      <c r="OJE46" s="22"/>
      <c r="OJF46" s="22"/>
      <c r="OJG46" s="22"/>
      <c r="OJH46" s="22"/>
      <c r="OJI46" s="22"/>
      <c r="OJJ46" s="22"/>
      <c r="OJK46" s="22"/>
      <c r="OJL46" s="22"/>
      <c r="OJM46" s="22"/>
      <c r="OJN46" s="22"/>
      <c r="OJO46" s="22"/>
      <c r="OJP46" s="22"/>
      <c r="OJQ46" s="22"/>
      <c r="OJR46" s="22"/>
      <c r="OJS46" s="22"/>
      <c r="OJT46" s="22"/>
      <c r="OJU46" s="22"/>
      <c r="OJV46" s="22"/>
      <c r="OJW46" s="22"/>
      <c r="OJX46" s="22"/>
      <c r="OJY46" s="22"/>
      <c r="OJZ46" s="22"/>
      <c r="OKA46" s="22"/>
      <c r="OKB46" s="22"/>
      <c r="OKC46" s="22"/>
      <c r="OKD46" s="22"/>
      <c r="OKE46" s="22"/>
      <c r="OKF46" s="22"/>
      <c r="OKG46" s="22"/>
      <c r="OKH46" s="22"/>
      <c r="OKI46" s="22"/>
      <c r="OKJ46" s="22"/>
      <c r="OKK46" s="22"/>
      <c r="OKL46" s="22"/>
      <c r="OKM46" s="22"/>
      <c r="OKN46" s="22"/>
      <c r="OKO46" s="22"/>
      <c r="OKP46" s="22"/>
      <c r="OKQ46" s="22"/>
      <c r="OKR46" s="22"/>
      <c r="OKS46" s="22"/>
      <c r="OKT46" s="22"/>
      <c r="OKU46" s="22"/>
      <c r="OKV46" s="22"/>
      <c r="OKW46" s="22"/>
      <c r="OKX46" s="22"/>
      <c r="OKY46" s="22"/>
      <c r="OKZ46" s="22"/>
      <c r="OLA46" s="22"/>
      <c r="OLB46" s="22"/>
      <c r="OLC46" s="22"/>
      <c r="OLD46" s="22"/>
      <c r="OLE46" s="22"/>
      <c r="OLF46" s="22"/>
      <c r="OLG46" s="22"/>
      <c r="OLH46" s="22"/>
      <c r="OLI46" s="22"/>
      <c r="OLJ46" s="22"/>
      <c r="OLK46" s="22"/>
      <c r="OLL46" s="22"/>
      <c r="OLM46" s="22"/>
      <c r="OLN46" s="22"/>
      <c r="OLO46" s="22"/>
      <c r="OLP46" s="22"/>
      <c r="OLQ46" s="22"/>
      <c r="OLR46" s="22"/>
      <c r="OLS46" s="22"/>
      <c r="OLT46" s="22"/>
      <c r="OLU46" s="22"/>
      <c r="OLV46" s="22"/>
      <c r="OLW46" s="22"/>
      <c r="OLX46" s="22"/>
      <c r="OLY46" s="22"/>
      <c r="OLZ46" s="22"/>
      <c r="OMA46" s="22"/>
      <c r="OMB46" s="22"/>
      <c r="OMC46" s="22"/>
      <c r="OMD46" s="22"/>
      <c r="OME46" s="22"/>
      <c r="OMF46" s="22"/>
      <c r="OMG46" s="22"/>
      <c r="OMH46" s="22"/>
      <c r="OMI46" s="22"/>
      <c r="OMJ46" s="22"/>
      <c r="OMK46" s="22"/>
      <c r="OML46" s="22"/>
      <c r="OMM46" s="22"/>
      <c r="OMN46" s="22"/>
      <c r="OMO46" s="22"/>
      <c r="OMP46" s="22"/>
      <c r="OMQ46" s="22"/>
      <c r="OMR46" s="22"/>
      <c r="OMS46" s="22"/>
      <c r="OMT46" s="22"/>
      <c r="OMU46" s="22"/>
      <c r="OMV46" s="22"/>
      <c r="OMW46" s="22"/>
      <c r="OMX46" s="22"/>
      <c r="OMY46" s="22"/>
      <c r="OMZ46" s="22"/>
      <c r="ONA46" s="22"/>
      <c r="ONB46" s="22"/>
      <c r="ONC46" s="22"/>
      <c r="OND46" s="22"/>
      <c r="ONE46" s="22"/>
      <c r="ONF46" s="22"/>
      <c r="ONG46" s="22"/>
      <c r="ONH46" s="22"/>
      <c r="ONI46" s="22"/>
      <c r="ONJ46" s="22"/>
      <c r="ONK46" s="22"/>
      <c r="ONL46" s="22"/>
      <c r="ONM46" s="22"/>
      <c r="ONN46" s="22"/>
      <c r="ONO46" s="22"/>
      <c r="ONP46" s="22"/>
      <c r="ONQ46" s="22"/>
      <c r="ONR46" s="22"/>
      <c r="ONS46" s="22"/>
      <c r="ONT46" s="22"/>
      <c r="ONU46" s="22"/>
      <c r="ONV46" s="22"/>
      <c r="ONW46" s="22"/>
      <c r="ONX46" s="22"/>
      <c r="ONY46" s="22"/>
      <c r="ONZ46" s="22"/>
      <c r="OOA46" s="22"/>
      <c r="OOB46" s="22"/>
      <c r="OOC46" s="22"/>
      <c r="OOD46" s="22"/>
      <c r="OOE46" s="22"/>
      <c r="OOF46" s="22"/>
      <c r="OOG46" s="22"/>
      <c r="OOH46" s="22"/>
      <c r="OOI46" s="22"/>
      <c r="OOJ46" s="22"/>
      <c r="OOK46" s="22"/>
      <c r="OOL46" s="22"/>
      <c r="OOM46" s="22"/>
      <c r="OON46" s="22"/>
      <c r="OOO46" s="22"/>
      <c r="OOP46" s="22"/>
      <c r="OOQ46" s="22"/>
      <c r="OOR46" s="22"/>
      <c r="OOS46" s="22"/>
      <c r="OOT46" s="22"/>
      <c r="OOU46" s="22"/>
      <c r="OOV46" s="22"/>
      <c r="OOW46" s="22"/>
      <c r="OOX46" s="22"/>
      <c r="OOY46" s="22"/>
      <c r="OOZ46" s="22"/>
      <c r="OPA46" s="22"/>
      <c r="OPB46" s="22"/>
      <c r="OPC46" s="22"/>
      <c r="OPD46" s="22"/>
      <c r="OPE46" s="22"/>
      <c r="OPF46" s="22"/>
      <c r="OPG46" s="22"/>
      <c r="OPH46" s="22"/>
      <c r="OPI46" s="22"/>
      <c r="OPJ46" s="22"/>
      <c r="OPK46" s="22"/>
      <c r="OPL46" s="22"/>
      <c r="OPM46" s="22"/>
      <c r="OPN46" s="22"/>
      <c r="OPO46" s="22"/>
      <c r="OPP46" s="22"/>
      <c r="OPQ46" s="22"/>
      <c r="OPR46" s="22"/>
      <c r="OPS46" s="22"/>
      <c r="OPT46" s="22"/>
      <c r="OPU46" s="22"/>
      <c r="OPV46" s="22"/>
      <c r="OPW46" s="22"/>
      <c r="OPX46" s="22"/>
      <c r="OPY46" s="22"/>
      <c r="OPZ46" s="22"/>
      <c r="OQA46" s="22"/>
      <c r="OQB46" s="22"/>
      <c r="OQC46" s="22"/>
      <c r="OQD46" s="22"/>
      <c r="OQE46" s="22"/>
      <c r="OQF46" s="22"/>
      <c r="OQG46" s="22"/>
      <c r="OQH46" s="22"/>
      <c r="OQI46" s="22"/>
      <c r="OQJ46" s="22"/>
      <c r="OQK46" s="22"/>
      <c r="OQL46" s="22"/>
      <c r="OQM46" s="22"/>
      <c r="OQN46" s="22"/>
      <c r="OQO46" s="22"/>
      <c r="OQP46" s="22"/>
      <c r="OQQ46" s="22"/>
      <c r="OQR46" s="22"/>
      <c r="OQS46" s="22"/>
      <c r="OQT46" s="22"/>
      <c r="OQU46" s="22"/>
      <c r="OQV46" s="22"/>
      <c r="OQW46" s="22"/>
      <c r="OQX46" s="22"/>
      <c r="OQY46" s="22"/>
      <c r="OQZ46" s="22"/>
      <c r="ORA46" s="22"/>
      <c r="ORB46" s="22"/>
      <c r="ORC46" s="22"/>
      <c r="ORD46" s="22"/>
      <c r="ORE46" s="22"/>
      <c r="ORF46" s="22"/>
      <c r="ORG46" s="22"/>
      <c r="ORH46" s="22"/>
      <c r="ORI46" s="22"/>
      <c r="ORJ46" s="22"/>
      <c r="ORK46" s="22"/>
      <c r="ORL46" s="22"/>
      <c r="ORM46" s="22"/>
      <c r="ORN46" s="22"/>
      <c r="ORO46" s="22"/>
      <c r="ORP46" s="22"/>
      <c r="ORQ46" s="22"/>
      <c r="ORR46" s="22"/>
      <c r="ORS46" s="22"/>
      <c r="ORT46" s="22"/>
      <c r="ORU46" s="22"/>
      <c r="ORV46" s="22"/>
      <c r="ORW46" s="22"/>
      <c r="ORX46" s="22"/>
      <c r="ORY46" s="22"/>
      <c r="ORZ46" s="22"/>
      <c r="OSA46" s="22"/>
      <c r="OSB46" s="22"/>
      <c r="OSC46" s="22"/>
      <c r="OSD46" s="22"/>
      <c r="OSE46" s="22"/>
      <c r="OSF46" s="22"/>
      <c r="OSG46" s="22"/>
      <c r="OSH46" s="22"/>
      <c r="OSI46" s="22"/>
      <c r="OSJ46" s="22"/>
      <c r="OSK46" s="22"/>
      <c r="OSL46" s="22"/>
      <c r="OSM46" s="22"/>
      <c r="OSN46" s="22"/>
      <c r="OSO46" s="22"/>
      <c r="OSP46" s="22"/>
      <c r="OSQ46" s="22"/>
      <c r="OSR46" s="22"/>
      <c r="OSS46" s="22"/>
      <c r="OST46" s="22"/>
      <c r="OSU46" s="22"/>
      <c r="OSV46" s="22"/>
      <c r="OSW46" s="22"/>
      <c r="OSX46" s="22"/>
      <c r="OSY46" s="22"/>
      <c r="OSZ46" s="22"/>
      <c r="OTA46" s="22"/>
      <c r="OTB46" s="22"/>
      <c r="OTC46" s="22"/>
      <c r="OTD46" s="22"/>
      <c r="OTE46" s="22"/>
      <c r="OTF46" s="22"/>
      <c r="OTG46" s="22"/>
      <c r="OTH46" s="22"/>
      <c r="OTI46" s="22"/>
      <c r="OTJ46" s="22"/>
      <c r="OTK46" s="22"/>
      <c r="OTL46" s="22"/>
      <c r="OTM46" s="22"/>
      <c r="OTN46" s="22"/>
      <c r="OTO46" s="22"/>
      <c r="OTP46" s="22"/>
      <c r="OTQ46" s="22"/>
      <c r="OTR46" s="22"/>
      <c r="OTS46" s="22"/>
      <c r="OTT46" s="22"/>
      <c r="OTU46" s="22"/>
      <c r="OTV46" s="22"/>
      <c r="OTW46" s="22"/>
      <c r="OTX46" s="22"/>
      <c r="OTY46" s="22"/>
      <c r="OTZ46" s="22"/>
      <c r="OUA46" s="22"/>
      <c r="OUB46" s="22"/>
      <c r="OUC46" s="22"/>
      <c r="OUD46" s="22"/>
      <c r="OUE46" s="22"/>
      <c r="OUF46" s="22"/>
      <c r="OUG46" s="22"/>
      <c r="OUH46" s="22"/>
      <c r="OUI46" s="22"/>
      <c r="OUJ46" s="22"/>
      <c r="OUK46" s="22"/>
      <c r="OUL46" s="22"/>
      <c r="OUM46" s="22"/>
      <c r="OUN46" s="22"/>
      <c r="OUO46" s="22"/>
      <c r="OUP46" s="22"/>
      <c r="OUQ46" s="22"/>
      <c r="OUR46" s="22"/>
      <c r="OUS46" s="22"/>
      <c r="OUT46" s="22"/>
      <c r="OUU46" s="22"/>
      <c r="OUV46" s="22"/>
      <c r="OUW46" s="22"/>
      <c r="OUX46" s="22"/>
      <c r="OUY46" s="22"/>
      <c r="OUZ46" s="22"/>
      <c r="OVA46" s="22"/>
      <c r="OVB46" s="22"/>
      <c r="OVC46" s="22"/>
      <c r="OVD46" s="22"/>
      <c r="OVE46" s="22"/>
      <c r="OVF46" s="22"/>
      <c r="OVG46" s="22"/>
      <c r="OVH46" s="22"/>
      <c r="OVI46" s="22"/>
      <c r="OVJ46" s="22"/>
      <c r="OVK46" s="22"/>
      <c r="OVL46" s="22"/>
      <c r="OVM46" s="22"/>
      <c r="OVN46" s="22"/>
      <c r="OVO46" s="22"/>
      <c r="OVP46" s="22"/>
      <c r="OVQ46" s="22"/>
      <c r="OVR46" s="22"/>
      <c r="OVS46" s="22"/>
      <c r="OVT46" s="22"/>
      <c r="OVU46" s="22"/>
      <c r="OVV46" s="22"/>
      <c r="OVW46" s="22"/>
      <c r="OVX46" s="22"/>
      <c r="OVY46" s="22"/>
      <c r="OVZ46" s="22"/>
      <c r="OWA46" s="22"/>
      <c r="OWB46" s="22"/>
      <c r="OWC46" s="22"/>
      <c r="OWD46" s="22"/>
      <c r="OWE46" s="22"/>
      <c r="OWF46" s="22"/>
      <c r="OWG46" s="22"/>
      <c r="OWH46" s="22"/>
      <c r="OWI46" s="22"/>
      <c r="OWJ46" s="22"/>
      <c r="OWK46" s="22"/>
      <c r="OWL46" s="22"/>
      <c r="OWM46" s="22"/>
      <c r="OWN46" s="22"/>
      <c r="OWO46" s="22"/>
      <c r="OWP46" s="22"/>
      <c r="OWQ46" s="22"/>
      <c r="OWR46" s="22"/>
      <c r="OWS46" s="22"/>
      <c r="OWT46" s="22"/>
      <c r="OWU46" s="22"/>
      <c r="OWV46" s="22"/>
      <c r="OWW46" s="22"/>
      <c r="OWX46" s="22"/>
      <c r="OWY46" s="22"/>
      <c r="OWZ46" s="22"/>
      <c r="OXA46" s="22"/>
      <c r="OXB46" s="22"/>
      <c r="OXC46" s="22"/>
      <c r="OXD46" s="22"/>
      <c r="OXE46" s="22"/>
      <c r="OXF46" s="22"/>
      <c r="OXG46" s="22"/>
      <c r="OXH46" s="22"/>
      <c r="OXI46" s="22"/>
      <c r="OXJ46" s="22"/>
      <c r="OXK46" s="22"/>
      <c r="OXL46" s="22"/>
      <c r="OXM46" s="22"/>
      <c r="OXN46" s="22"/>
      <c r="OXO46" s="22"/>
      <c r="OXP46" s="22"/>
      <c r="OXQ46" s="22"/>
      <c r="OXR46" s="22"/>
      <c r="OXS46" s="22"/>
      <c r="OXT46" s="22"/>
      <c r="OXU46" s="22"/>
      <c r="OXV46" s="22"/>
      <c r="OXW46" s="22"/>
      <c r="OXX46" s="22"/>
      <c r="OXY46" s="22"/>
      <c r="OXZ46" s="22"/>
      <c r="OYA46" s="22"/>
      <c r="OYB46" s="22"/>
      <c r="OYC46" s="22"/>
      <c r="OYD46" s="22"/>
      <c r="OYE46" s="22"/>
      <c r="OYF46" s="22"/>
      <c r="OYG46" s="22"/>
      <c r="OYH46" s="22"/>
      <c r="OYI46" s="22"/>
      <c r="OYJ46" s="22"/>
      <c r="OYK46" s="22"/>
      <c r="OYL46" s="22"/>
      <c r="OYM46" s="22"/>
      <c r="OYN46" s="22"/>
      <c r="OYO46" s="22"/>
      <c r="OYP46" s="22"/>
      <c r="OYQ46" s="22"/>
      <c r="OYR46" s="22"/>
      <c r="OYS46" s="22"/>
      <c r="OYT46" s="22"/>
      <c r="OYU46" s="22"/>
      <c r="OYV46" s="22"/>
      <c r="OYW46" s="22"/>
      <c r="OYX46" s="22"/>
      <c r="OYY46" s="22"/>
      <c r="OYZ46" s="22"/>
      <c r="OZA46" s="22"/>
      <c r="OZB46" s="22"/>
      <c r="OZC46" s="22"/>
      <c r="OZD46" s="22"/>
      <c r="OZE46" s="22"/>
      <c r="OZF46" s="22"/>
      <c r="OZG46" s="22"/>
      <c r="OZH46" s="22"/>
      <c r="OZI46" s="22"/>
      <c r="OZJ46" s="22"/>
      <c r="OZK46" s="22"/>
      <c r="OZL46" s="22"/>
      <c r="OZM46" s="22"/>
      <c r="OZN46" s="22"/>
      <c r="OZO46" s="22"/>
      <c r="OZP46" s="22"/>
      <c r="OZQ46" s="22"/>
      <c r="OZR46" s="22"/>
      <c r="OZS46" s="22"/>
      <c r="OZT46" s="22"/>
      <c r="OZU46" s="22"/>
      <c r="OZV46" s="22"/>
      <c r="OZW46" s="22"/>
      <c r="OZX46" s="22"/>
      <c r="OZY46" s="22"/>
      <c r="OZZ46" s="22"/>
      <c r="PAA46" s="22"/>
      <c r="PAB46" s="22"/>
      <c r="PAC46" s="22"/>
      <c r="PAD46" s="22"/>
      <c r="PAE46" s="22"/>
      <c r="PAF46" s="22"/>
      <c r="PAG46" s="22"/>
      <c r="PAH46" s="22"/>
      <c r="PAI46" s="22"/>
      <c r="PAJ46" s="22"/>
      <c r="PAK46" s="22"/>
      <c r="PAL46" s="22"/>
      <c r="PAM46" s="22"/>
      <c r="PAN46" s="22"/>
      <c r="PAO46" s="22"/>
      <c r="PAP46" s="22"/>
      <c r="PAQ46" s="22"/>
      <c r="PAR46" s="22"/>
      <c r="PAS46" s="22"/>
      <c r="PAT46" s="22"/>
      <c r="PAU46" s="22"/>
      <c r="PAV46" s="22"/>
      <c r="PAW46" s="22"/>
      <c r="PAX46" s="22"/>
      <c r="PAY46" s="22"/>
      <c r="PAZ46" s="22"/>
      <c r="PBA46" s="22"/>
      <c r="PBB46" s="22"/>
      <c r="PBC46" s="22"/>
      <c r="PBD46" s="22"/>
      <c r="PBE46" s="22"/>
      <c r="PBF46" s="22"/>
      <c r="PBG46" s="22"/>
      <c r="PBH46" s="22"/>
      <c r="PBI46" s="22"/>
      <c r="PBJ46" s="22"/>
      <c r="PBK46" s="22"/>
      <c r="PBL46" s="22"/>
      <c r="PBM46" s="22"/>
      <c r="PBN46" s="22"/>
      <c r="PBO46" s="22"/>
      <c r="PBP46" s="22"/>
      <c r="PBQ46" s="22"/>
      <c r="PBR46" s="22"/>
      <c r="PBS46" s="22"/>
      <c r="PBT46" s="22"/>
      <c r="PBU46" s="22"/>
      <c r="PBV46" s="22"/>
      <c r="PBW46" s="22"/>
      <c r="PBX46" s="22"/>
      <c r="PBY46" s="22"/>
      <c r="PBZ46" s="22"/>
      <c r="PCA46" s="22"/>
      <c r="PCB46" s="22"/>
      <c r="PCC46" s="22"/>
      <c r="PCD46" s="22"/>
      <c r="PCE46" s="22"/>
      <c r="PCF46" s="22"/>
      <c r="PCG46" s="22"/>
      <c r="PCH46" s="22"/>
      <c r="PCI46" s="22"/>
      <c r="PCJ46" s="22"/>
      <c r="PCK46" s="22"/>
      <c r="PCL46" s="22"/>
      <c r="PCM46" s="22"/>
      <c r="PCN46" s="22"/>
      <c r="PCO46" s="22"/>
      <c r="PCP46" s="22"/>
      <c r="PCQ46" s="22"/>
      <c r="PCR46" s="22"/>
      <c r="PCS46" s="22"/>
      <c r="PCT46" s="22"/>
      <c r="PCU46" s="22"/>
      <c r="PCV46" s="22"/>
      <c r="PCW46" s="22"/>
      <c r="PCX46" s="22"/>
      <c r="PCY46" s="22"/>
      <c r="PCZ46" s="22"/>
      <c r="PDA46" s="22"/>
      <c r="PDB46" s="22"/>
      <c r="PDC46" s="22"/>
      <c r="PDD46" s="22"/>
      <c r="PDE46" s="22"/>
      <c r="PDF46" s="22"/>
      <c r="PDG46" s="22"/>
      <c r="PDH46" s="22"/>
      <c r="PDI46" s="22"/>
      <c r="PDJ46" s="22"/>
      <c r="PDK46" s="22"/>
      <c r="PDL46" s="22"/>
      <c r="PDM46" s="22"/>
      <c r="PDN46" s="22"/>
      <c r="PDO46" s="22"/>
      <c r="PDP46" s="22"/>
      <c r="PDQ46" s="22"/>
      <c r="PDR46" s="22"/>
      <c r="PDS46" s="22"/>
      <c r="PDT46" s="22"/>
      <c r="PDU46" s="22"/>
      <c r="PDV46" s="22"/>
      <c r="PDW46" s="22"/>
      <c r="PDX46" s="22"/>
      <c r="PDY46" s="22"/>
      <c r="PDZ46" s="22"/>
      <c r="PEA46" s="22"/>
      <c r="PEB46" s="22"/>
      <c r="PEC46" s="22"/>
      <c r="PED46" s="22"/>
      <c r="PEE46" s="22"/>
      <c r="PEF46" s="22"/>
      <c r="PEG46" s="22"/>
      <c r="PEH46" s="22"/>
      <c r="PEI46" s="22"/>
      <c r="PEJ46" s="22"/>
      <c r="PEK46" s="22"/>
      <c r="PEL46" s="22"/>
      <c r="PEM46" s="22"/>
      <c r="PEN46" s="22"/>
      <c r="PEO46" s="22"/>
      <c r="PEP46" s="22"/>
      <c r="PEQ46" s="22"/>
      <c r="PER46" s="22"/>
      <c r="PES46" s="22"/>
      <c r="PET46" s="22"/>
      <c r="PEU46" s="22"/>
      <c r="PEV46" s="22"/>
      <c r="PEW46" s="22"/>
      <c r="PEX46" s="22"/>
      <c r="PEY46" s="22"/>
      <c r="PEZ46" s="22"/>
      <c r="PFA46" s="22"/>
      <c r="PFB46" s="22"/>
      <c r="PFC46" s="22"/>
      <c r="PFD46" s="22"/>
      <c r="PFE46" s="22"/>
      <c r="PFF46" s="22"/>
      <c r="PFG46" s="22"/>
      <c r="PFH46" s="22"/>
      <c r="PFI46" s="22"/>
      <c r="PFJ46" s="22"/>
      <c r="PFK46" s="22"/>
      <c r="PFL46" s="22"/>
      <c r="PFM46" s="22"/>
      <c r="PFN46" s="22"/>
      <c r="PFO46" s="22"/>
      <c r="PFP46" s="22"/>
      <c r="PFQ46" s="22"/>
      <c r="PFR46" s="22"/>
      <c r="PFS46" s="22"/>
      <c r="PFT46" s="22"/>
      <c r="PFU46" s="22"/>
      <c r="PFV46" s="22"/>
      <c r="PFW46" s="22"/>
      <c r="PFX46" s="22"/>
      <c r="PFY46" s="22"/>
      <c r="PFZ46" s="22"/>
      <c r="PGA46" s="22"/>
      <c r="PGB46" s="22"/>
      <c r="PGC46" s="22"/>
      <c r="PGD46" s="22"/>
      <c r="PGE46" s="22"/>
      <c r="PGF46" s="22"/>
      <c r="PGG46" s="22"/>
      <c r="PGH46" s="22"/>
      <c r="PGI46" s="22"/>
      <c r="PGJ46" s="22"/>
      <c r="PGK46" s="22"/>
      <c r="PGL46" s="22"/>
      <c r="PGM46" s="22"/>
      <c r="PGN46" s="22"/>
      <c r="PGO46" s="22"/>
      <c r="PGP46" s="22"/>
      <c r="PGQ46" s="22"/>
      <c r="PGR46" s="22"/>
      <c r="PGS46" s="22"/>
      <c r="PGT46" s="22"/>
      <c r="PGU46" s="22"/>
      <c r="PGV46" s="22"/>
      <c r="PGW46" s="22"/>
      <c r="PGX46" s="22"/>
      <c r="PGY46" s="22"/>
      <c r="PGZ46" s="22"/>
      <c r="PHA46" s="22"/>
      <c r="PHB46" s="22"/>
      <c r="PHC46" s="22"/>
      <c r="PHD46" s="22"/>
      <c r="PHE46" s="22"/>
      <c r="PHF46" s="22"/>
      <c r="PHG46" s="22"/>
      <c r="PHH46" s="22"/>
      <c r="PHI46" s="22"/>
      <c r="PHJ46" s="22"/>
      <c r="PHK46" s="22"/>
      <c r="PHL46" s="22"/>
      <c r="PHM46" s="22"/>
      <c r="PHN46" s="22"/>
      <c r="PHO46" s="22"/>
      <c r="PHP46" s="22"/>
      <c r="PHQ46" s="22"/>
      <c r="PHR46" s="22"/>
      <c r="PHS46" s="22"/>
      <c r="PHT46" s="22"/>
      <c r="PHU46" s="22"/>
      <c r="PHV46" s="22"/>
      <c r="PHW46" s="22"/>
      <c r="PHX46" s="22"/>
      <c r="PHY46" s="22"/>
      <c r="PHZ46" s="22"/>
      <c r="PIA46" s="22"/>
      <c r="PIB46" s="22"/>
      <c r="PIC46" s="22"/>
      <c r="PID46" s="22"/>
      <c r="PIE46" s="22"/>
      <c r="PIF46" s="22"/>
      <c r="PIG46" s="22"/>
      <c r="PIH46" s="22"/>
      <c r="PII46" s="22"/>
      <c r="PIJ46" s="22"/>
      <c r="PIK46" s="22"/>
      <c r="PIL46" s="22"/>
      <c r="PIM46" s="22"/>
      <c r="PIN46" s="22"/>
      <c r="PIO46" s="22"/>
      <c r="PIP46" s="22"/>
      <c r="PIQ46" s="22"/>
      <c r="PIR46" s="22"/>
      <c r="PIS46" s="22"/>
      <c r="PIT46" s="22"/>
      <c r="PIU46" s="22"/>
      <c r="PIV46" s="22"/>
      <c r="PIW46" s="22"/>
      <c r="PIX46" s="22"/>
      <c r="PIY46" s="22"/>
      <c r="PIZ46" s="22"/>
      <c r="PJA46" s="22"/>
      <c r="PJB46" s="22"/>
      <c r="PJC46" s="22"/>
      <c r="PJD46" s="22"/>
      <c r="PJE46" s="22"/>
      <c r="PJF46" s="22"/>
      <c r="PJG46" s="22"/>
      <c r="PJH46" s="22"/>
      <c r="PJI46" s="22"/>
      <c r="PJJ46" s="22"/>
      <c r="PJK46" s="22"/>
      <c r="PJL46" s="22"/>
      <c r="PJM46" s="22"/>
      <c r="PJN46" s="22"/>
      <c r="PJO46" s="22"/>
      <c r="PJP46" s="22"/>
      <c r="PJQ46" s="22"/>
      <c r="PJR46" s="22"/>
      <c r="PJS46" s="22"/>
      <c r="PJT46" s="22"/>
      <c r="PJU46" s="22"/>
      <c r="PJV46" s="22"/>
      <c r="PJW46" s="22"/>
      <c r="PJX46" s="22"/>
      <c r="PJY46" s="22"/>
      <c r="PJZ46" s="22"/>
      <c r="PKA46" s="22"/>
      <c r="PKB46" s="22"/>
      <c r="PKC46" s="22"/>
      <c r="PKD46" s="22"/>
      <c r="PKE46" s="22"/>
      <c r="PKF46" s="22"/>
      <c r="PKG46" s="22"/>
      <c r="PKH46" s="22"/>
      <c r="PKI46" s="22"/>
      <c r="PKJ46" s="22"/>
      <c r="PKK46" s="22"/>
      <c r="PKL46" s="22"/>
      <c r="PKM46" s="22"/>
      <c r="PKN46" s="22"/>
      <c r="PKO46" s="22"/>
      <c r="PKP46" s="22"/>
      <c r="PKQ46" s="22"/>
      <c r="PKR46" s="22"/>
      <c r="PKS46" s="22"/>
      <c r="PKT46" s="22"/>
      <c r="PKU46" s="22"/>
      <c r="PKV46" s="22"/>
      <c r="PKW46" s="22"/>
      <c r="PKX46" s="22"/>
      <c r="PKY46" s="22"/>
      <c r="PKZ46" s="22"/>
      <c r="PLA46" s="22"/>
      <c r="PLB46" s="22"/>
      <c r="PLC46" s="22"/>
      <c r="PLD46" s="22"/>
      <c r="PLE46" s="22"/>
      <c r="PLF46" s="22"/>
      <c r="PLG46" s="22"/>
      <c r="PLH46" s="22"/>
      <c r="PLI46" s="22"/>
      <c r="PLJ46" s="22"/>
      <c r="PLK46" s="22"/>
      <c r="PLL46" s="22"/>
      <c r="PLM46" s="22"/>
      <c r="PLN46" s="22"/>
      <c r="PLO46" s="22"/>
      <c r="PLP46" s="22"/>
      <c r="PLQ46" s="22"/>
      <c r="PLR46" s="22"/>
      <c r="PLS46" s="22"/>
      <c r="PLT46" s="22"/>
      <c r="PLU46" s="22"/>
      <c r="PLV46" s="22"/>
      <c r="PLW46" s="22"/>
      <c r="PLX46" s="22"/>
      <c r="PLY46" s="22"/>
      <c r="PLZ46" s="22"/>
      <c r="PMA46" s="22"/>
      <c r="PMB46" s="22"/>
      <c r="PMC46" s="22"/>
      <c r="PMD46" s="22"/>
      <c r="PME46" s="22"/>
      <c r="PMF46" s="22"/>
      <c r="PMG46" s="22"/>
      <c r="PMH46" s="22"/>
      <c r="PMI46" s="22"/>
      <c r="PMJ46" s="22"/>
      <c r="PMK46" s="22"/>
      <c r="PML46" s="22"/>
      <c r="PMM46" s="22"/>
      <c r="PMN46" s="22"/>
      <c r="PMO46" s="22"/>
      <c r="PMP46" s="22"/>
      <c r="PMQ46" s="22"/>
      <c r="PMR46" s="22"/>
      <c r="PMS46" s="22"/>
      <c r="PMT46" s="22"/>
      <c r="PMU46" s="22"/>
      <c r="PMV46" s="22"/>
      <c r="PMW46" s="22"/>
      <c r="PMX46" s="22"/>
      <c r="PMY46" s="22"/>
      <c r="PMZ46" s="22"/>
      <c r="PNA46" s="22"/>
      <c r="PNB46" s="22"/>
      <c r="PNC46" s="22"/>
      <c r="PND46" s="22"/>
      <c r="PNE46" s="22"/>
      <c r="PNF46" s="22"/>
      <c r="PNG46" s="22"/>
      <c r="PNH46" s="22"/>
      <c r="PNI46" s="22"/>
      <c r="PNJ46" s="22"/>
      <c r="PNK46" s="22"/>
      <c r="PNL46" s="22"/>
      <c r="PNM46" s="22"/>
      <c r="PNN46" s="22"/>
      <c r="PNO46" s="22"/>
      <c r="PNP46" s="22"/>
      <c r="PNQ46" s="22"/>
      <c r="PNR46" s="22"/>
      <c r="PNS46" s="22"/>
      <c r="PNT46" s="22"/>
      <c r="PNU46" s="22"/>
      <c r="PNV46" s="22"/>
      <c r="PNW46" s="22"/>
      <c r="PNX46" s="22"/>
      <c r="PNY46" s="22"/>
      <c r="PNZ46" s="22"/>
      <c r="POA46" s="22"/>
      <c r="POB46" s="22"/>
      <c r="POC46" s="22"/>
      <c r="POD46" s="22"/>
      <c r="POE46" s="22"/>
      <c r="POF46" s="22"/>
      <c r="POG46" s="22"/>
      <c r="POH46" s="22"/>
      <c r="POI46" s="22"/>
      <c r="POJ46" s="22"/>
      <c r="POK46" s="22"/>
      <c r="POL46" s="22"/>
      <c r="POM46" s="22"/>
      <c r="PON46" s="22"/>
      <c r="POO46" s="22"/>
      <c r="POP46" s="22"/>
      <c r="POQ46" s="22"/>
      <c r="POR46" s="22"/>
      <c r="POS46" s="22"/>
      <c r="POT46" s="22"/>
      <c r="POU46" s="22"/>
      <c r="POV46" s="22"/>
      <c r="POW46" s="22"/>
      <c r="POX46" s="22"/>
      <c r="POY46" s="22"/>
      <c r="POZ46" s="22"/>
      <c r="PPA46" s="22"/>
      <c r="PPB46" s="22"/>
      <c r="PPC46" s="22"/>
      <c r="PPD46" s="22"/>
      <c r="PPE46" s="22"/>
      <c r="PPF46" s="22"/>
      <c r="PPG46" s="22"/>
      <c r="PPH46" s="22"/>
      <c r="PPI46" s="22"/>
      <c r="PPJ46" s="22"/>
      <c r="PPK46" s="22"/>
      <c r="PPL46" s="22"/>
      <c r="PPM46" s="22"/>
      <c r="PPN46" s="22"/>
      <c r="PPO46" s="22"/>
      <c r="PPP46" s="22"/>
      <c r="PPQ46" s="22"/>
      <c r="PPR46" s="22"/>
      <c r="PPS46" s="22"/>
      <c r="PPT46" s="22"/>
      <c r="PPU46" s="22"/>
      <c r="PPV46" s="22"/>
      <c r="PPW46" s="22"/>
      <c r="PPX46" s="22"/>
      <c r="PPY46" s="22"/>
      <c r="PPZ46" s="22"/>
      <c r="PQA46" s="22"/>
      <c r="PQB46" s="22"/>
      <c r="PQC46" s="22"/>
      <c r="PQD46" s="22"/>
      <c r="PQE46" s="22"/>
      <c r="PQF46" s="22"/>
      <c r="PQG46" s="22"/>
      <c r="PQH46" s="22"/>
      <c r="PQI46" s="22"/>
      <c r="PQJ46" s="22"/>
      <c r="PQK46" s="22"/>
      <c r="PQL46" s="22"/>
      <c r="PQM46" s="22"/>
      <c r="PQN46" s="22"/>
      <c r="PQO46" s="22"/>
      <c r="PQP46" s="22"/>
      <c r="PQQ46" s="22"/>
      <c r="PQR46" s="22"/>
      <c r="PQS46" s="22"/>
      <c r="PQT46" s="22"/>
      <c r="PQU46" s="22"/>
      <c r="PQV46" s="22"/>
      <c r="PQW46" s="22"/>
      <c r="PQX46" s="22"/>
      <c r="PQY46" s="22"/>
      <c r="PQZ46" s="22"/>
      <c r="PRA46" s="22"/>
      <c r="PRB46" s="22"/>
      <c r="PRC46" s="22"/>
      <c r="PRD46" s="22"/>
      <c r="PRE46" s="22"/>
      <c r="PRF46" s="22"/>
      <c r="PRG46" s="22"/>
      <c r="PRH46" s="22"/>
      <c r="PRI46" s="22"/>
      <c r="PRJ46" s="22"/>
      <c r="PRK46" s="22"/>
      <c r="PRL46" s="22"/>
      <c r="PRM46" s="22"/>
      <c r="PRN46" s="22"/>
      <c r="PRO46" s="22"/>
      <c r="PRP46" s="22"/>
      <c r="PRQ46" s="22"/>
      <c r="PRR46" s="22"/>
      <c r="PRS46" s="22"/>
      <c r="PRT46" s="22"/>
      <c r="PRU46" s="22"/>
      <c r="PRV46" s="22"/>
      <c r="PRW46" s="22"/>
      <c r="PRX46" s="22"/>
      <c r="PRY46" s="22"/>
      <c r="PRZ46" s="22"/>
      <c r="PSA46" s="22"/>
      <c r="PSB46" s="22"/>
      <c r="PSC46" s="22"/>
      <c r="PSD46" s="22"/>
      <c r="PSE46" s="22"/>
      <c r="PSF46" s="22"/>
      <c r="PSG46" s="22"/>
      <c r="PSH46" s="22"/>
      <c r="PSI46" s="22"/>
      <c r="PSJ46" s="22"/>
      <c r="PSK46" s="22"/>
      <c r="PSL46" s="22"/>
      <c r="PSM46" s="22"/>
      <c r="PSN46" s="22"/>
      <c r="PSO46" s="22"/>
      <c r="PSP46" s="22"/>
      <c r="PSQ46" s="22"/>
      <c r="PSR46" s="22"/>
      <c r="PSS46" s="22"/>
      <c r="PST46" s="22"/>
      <c r="PSU46" s="22"/>
      <c r="PSV46" s="22"/>
      <c r="PSW46" s="22"/>
      <c r="PSX46" s="22"/>
      <c r="PSY46" s="22"/>
      <c r="PSZ46" s="22"/>
      <c r="PTA46" s="22"/>
      <c r="PTB46" s="22"/>
      <c r="PTC46" s="22"/>
      <c r="PTD46" s="22"/>
      <c r="PTE46" s="22"/>
      <c r="PTF46" s="22"/>
      <c r="PTG46" s="22"/>
      <c r="PTH46" s="22"/>
      <c r="PTI46" s="22"/>
      <c r="PTJ46" s="22"/>
      <c r="PTK46" s="22"/>
      <c r="PTL46" s="22"/>
      <c r="PTM46" s="22"/>
      <c r="PTN46" s="22"/>
      <c r="PTO46" s="22"/>
      <c r="PTP46" s="22"/>
      <c r="PTQ46" s="22"/>
      <c r="PTR46" s="22"/>
      <c r="PTS46" s="22"/>
      <c r="PTT46" s="22"/>
      <c r="PTU46" s="22"/>
      <c r="PTV46" s="22"/>
      <c r="PTW46" s="22"/>
      <c r="PTX46" s="22"/>
      <c r="PTY46" s="22"/>
      <c r="PTZ46" s="22"/>
      <c r="PUA46" s="22"/>
      <c r="PUB46" s="22"/>
      <c r="PUC46" s="22"/>
      <c r="PUD46" s="22"/>
      <c r="PUE46" s="22"/>
      <c r="PUF46" s="22"/>
      <c r="PUG46" s="22"/>
      <c r="PUH46" s="22"/>
      <c r="PUI46" s="22"/>
      <c r="PUJ46" s="22"/>
      <c r="PUK46" s="22"/>
      <c r="PUL46" s="22"/>
      <c r="PUM46" s="22"/>
      <c r="PUN46" s="22"/>
      <c r="PUO46" s="22"/>
      <c r="PUP46" s="22"/>
      <c r="PUQ46" s="22"/>
      <c r="PUR46" s="22"/>
      <c r="PUS46" s="22"/>
      <c r="PUT46" s="22"/>
      <c r="PUU46" s="22"/>
      <c r="PUV46" s="22"/>
      <c r="PUW46" s="22"/>
      <c r="PUX46" s="22"/>
      <c r="PUY46" s="22"/>
      <c r="PUZ46" s="22"/>
      <c r="PVA46" s="22"/>
      <c r="PVB46" s="22"/>
      <c r="PVC46" s="22"/>
      <c r="PVD46" s="22"/>
      <c r="PVE46" s="22"/>
      <c r="PVF46" s="22"/>
      <c r="PVG46" s="22"/>
      <c r="PVH46" s="22"/>
      <c r="PVI46" s="22"/>
      <c r="PVJ46" s="22"/>
      <c r="PVK46" s="22"/>
      <c r="PVL46" s="22"/>
      <c r="PVM46" s="22"/>
      <c r="PVN46" s="22"/>
      <c r="PVO46" s="22"/>
      <c r="PVP46" s="22"/>
      <c r="PVQ46" s="22"/>
      <c r="PVR46" s="22"/>
      <c r="PVS46" s="22"/>
      <c r="PVT46" s="22"/>
      <c r="PVU46" s="22"/>
      <c r="PVV46" s="22"/>
      <c r="PVW46" s="22"/>
      <c r="PVX46" s="22"/>
      <c r="PVY46" s="22"/>
      <c r="PVZ46" s="22"/>
      <c r="PWA46" s="22"/>
      <c r="PWB46" s="22"/>
      <c r="PWC46" s="22"/>
      <c r="PWD46" s="22"/>
      <c r="PWE46" s="22"/>
      <c r="PWF46" s="22"/>
      <c r="PWG46" s="22"/>
      <c r="PWH46" s="22"/>
      <c r="PWI46" s="22"/>
      <c r="PWJ46" s="22"/>
      <c r="PWK46" s="22"/>
      <c r="PWL46" s="22"/>
      <c r="PWM46" s="22"/>
      <c r="PWN46" s="22"/>
      <c r="PWO46" s="22"/>
      <c r="PWP46" s="22"/>
      <c r="PWQ46" s="22"/>
      <c r="PWR46" s="22"/>
      <c r="PWS46" s="22"/>
      <c r="PWT46" s="22"/>
      <c r="PWU46" s="22"/>
      <c r="PWV46" s="22"/>
      <c r="PWW46" s="22"/>
      <c r="PWX46" s="22"/>
      <c r="PWY46" s="22"/>
      <c r="PWZ46" s="22"/>
      <c r="PXA46" s="22"/>
      <c r="PXB46" s="22"/>
      <c r="PXC46" s="22"/>
      <c r="PXD46" s="22"/>
      <c r="PXE46" s="22"/>
      <c r="PXF46" s="22"/>
      <c r="PXG46" s="22"/>
      <c r="PXH46" s="22"/>
      <c r="PXI46" s="22"/>
      <c r="PXJ46" s="22"/>
      <c r="PXK46" s="22"/>
      <c r="PXL46" s="22"/>
      <c r="PXM46" s="22"/>
      <c r="PXN46" s="22"/>
      <c r="PXO46" s="22"/>
      <c r="PXP46" s="22"/>
      <c r="PXQ46" s="22"/>
      <c r="PXR46" s="22"/>
      <c r="PXS46" s="22"/>
      <c r="PXT46" s="22"/>
      <c r="PXU46" s="22"/>
      <c r="PXV46" s="22"/>
      <c r="PXW46" s="22"/>
      <c r="PXX46" s="22"/>
      <c r="PXY46" s="22"/>
      <c r="PXZ46" s="22"/>
      <c r="PYA46" s="22"/>
      <c r="PYB46" s="22"/>
      <c r="PYC46" s="22"/>
      <c r="PYD46" s="22"/>
      <c r="PYE46" s="22"/>
      <c r="PYF46" s="22"/>
      <c r="PYG46" s="22"/>
      <c r="PYH46" s="22"/>
      <c r="PYI46" s="22"/>
      <c r="PYJ46" s="22"/>
      <c r="PYK46" s="22"/>
      <c r="PYL46" s="22"/>
      <c r="PYM46" s="22"/>
      <c r="PYN46" s="22"/>
      <c r="PYO46" s="22"/>
      <c r="PYP46" s="22"/>
      <c r="PYQ46" s="22"/>
      <c r="PYR46" s="22"/>
      <c r="PYS46" s="22"/>
      <c r="PYT46" s="22"/>
      <c r="PYU46" s="22"/>
      <c r="PYV46" s="22"/>
      <c r="PYW46" s="22"/>
      <c r="PYX46" s="22"/>
      <c r="PYY46" s="22"/>
      <c r="PYZ46" s="22"/>
      <c r="PZA46" s="22"/>
      <c r="PZB46" s="22"/>
      <c r="PZC46" s="22"/>
      <c r="PZD46" s="22"/>
      <c r="PZE46" s="22"/>
      <c r="PZF46" s="22"/>
      <c r="PZG46" s="22"/>
      <c r="PZH46" s="22"/>
      <c r="PZI46" s="22"/>
      <c r="PZJ46" s="22"/>
      <c r="PZK46" s="22"/>
      <c r="PZL46" s="22"/>
      <c r="PZM46" s="22"/>
      <c r="PZN46" s="22"/>
      <c r="PZO46" s="22"/>
      <c r="PZP46" s="22"/>
      <c r="PZQ46" s="22"/>
      <c r="PZR46" s="22"/>
      <c r="PZS46" s="22"/>
      <c r="PZT46" s="22"/>
      <c r="PZU46" s="22"/>
      <c r="PZV46" s="22"/>
      <c r="PZW46" s="22"/>
      <c r="PZX46" s="22"/>
      <c r="PZY46" s="22"/>
      <c r="PZZ46" s="22"/>
      <c r="QAA46" s="22"/>
      <c r="QAB46" s="22"/>
      <c r="QAC46" s="22"/>
      <c r="QAD46" s="22"/>
      <c r="QAE46" s="22"/>
      <c r="QAF46" s="22"/>
      <c r="QAG46" s="22"/>
      <c r="QAH46" s="22"/>
      <c r="QAI46" s="22"/>
      <c r="QAJ46" s="22"/>
      <c r="QAK46" s="22"/>
      <c r="QAL46" s="22"/>
      <c r="QAM46" s="22"/>
      <c r="QAN46" s="22"/>
      <c r="QAO46" s="22"/>
      <c r="QAP46" s="22"/>
      <c r="QAQ46" s="22"/>
      <c r="QAR46" s="22"/>
      <c r="QAS46" s="22"/>
      <c r="QAT46" s="22"/>
      <c r="QAU46" s="22"/>
      <c r="QAV46" s="22"/>
      <c r="QAW46" s="22"/>
      <c r="QAX46" s="22"/>
      <c r="QAY46" s="22"/>
      <c r="QAZ46" s="22"/>
      <c r="QBA46" s="22"/>
      <c r="QBB46" s="22"/>
      <c r="QBC46" s="22"/>
      <c r="QBD46" s="22"/>
      <c r="QBE46" s="22"/>
      <c r="QBF46" s="22"/>
      <c r="QBG46" s="22"/>
      <c r="QBH46" s="22"/>
      <c r="QBI46" s="22"/>
      <c r="QBJ46" s="22"/>
      <c r="QBK46" s="22"/>
      <c r="QBL46" s="22"/>
      <c r="QBM46" s="22"/>
      <c r="QBN46" s="22"/>
      <c r="QBO46" s="22"/>
      <c r="QBP46" s="22"/>
      <c r="QBQ46" s="22"/>
      <c r="QBR46" s="22"/>
      <c r="QBS46" s="22"/>
      <c r="QBT46" s="22"/>
      <c r="QBU46" s="22"/>
      <c r="QBV46" s="22"/>
      <c r="QBW46" s="22"/>
      <c r="QBX46" s="22"/>
      <c r="QBY46" s="22"/>
      <c r="QBZ46" s="22"/>
      <c r="QCA46" s="22"/>
      <c r="QCB46" s="22"/>
      <c r="QCC46" s="22"/>
      <c r="QCD46" s="22"/>
      <c r="QCE46" s="22"/>
      <c r="QCF46" s="22"/>
      <c r="QCG46" s="22"/>
      <c r="QCH46" s="22"/>
      <c r="QCI46" s="22"/>
      <c r="QCJ46" s="22"/>
      <c r="QCK46" s="22"/>
      <c r="QCL46" s="22"/>
      <c r="QCM46" s="22"/>
      <c r="QCN46" s="22"/>
      <c r="QCO46" s="22"/>
      <c r="QCP46" s="22"/>
      <c r="QCQ46" s="22"/>
      <c r="QCR46" s="22"/>
      <c r="QCS46" s="22"/>
      <c r="QCT46" s="22"/>
      <c r="QCU46" s="22"/>
      <c r="QCV46" s="22"/>
      <c r="QCW46" s="22"/>
      <c r="QCX46" s="22"/>
      <c r="QCY46" s="22"/>
      <c r="QCZ46" s="22"/>
      <c r="QDA46" s="22"/>
      <c r="QDB46" s="22"/>
      <c r="QDC46" s="22"/>
      <c r="QDD46" s="22"/>
      <c r="QDE46" s="22"/>
      <c r="QDF46" s="22"/>
      <c r="QDG46" s="22"/>
      <c r="QDH46" s="22"/>
      <c r="QDI46" s="22"/>
      <c r="QDJ46" s="22"/>
      <c r="QDK46" s="22"/>
      <c r="QDL46" s="22"/>
      <c r="QDM46" s="22"/>
      <c r="QDN46" s="22"/>
      <c r="QDO46" s="22"/>
      <c r="QDP46" s="22"/>
      <c r="QDQ46" s="22"/>
      <c r="QDR46" s="22"/>
      <c r="QDS46" s="22"/>
      <c r="QDT46" s="22"/>
      <c r="QDU46" s="22"/>
      <c r="QDV46" s="22"/>
      <c r="QDW46" s="22"/>
      <c r="QDX46" s="22"/>
      <c r="QDY46" s="22"/>
      <c r="QDZ46" s="22"/>
      <c r="QEA46" s="22"/>
      <c r="QEB46" s="22"/>
      <c r="QEC46" s="22"/>
      <c r="QED46" s="22"/>
      <c r="QEE46" s="22"/>
      <c r="QEF46" s="22"/>
      <c r="QEG46" s="22"/>
      <c r="QEH46" s="22"/>
      <c r="QEI46" s="22"/>
      <c r="QEJ46" s="22"/>
      <c r="QEK46" s="22"/>
      <c r="QEL46" s="22"/>
      <c r="QEM46" s="22"/>
      <c r="QEN46" s="22"/>
      <c r="QEO46" s="22"/>
      <c r="QEP46" s="22"/>
      <c r="QEQ46" s="22"/>
      <c r="QER46" s="22"/>
      <c r="QES46" s="22"/>
      <c r="QET46" s="22"/>
      <c r="QEU46" s="22"/>
      <c r="QEV46" s="22"/>
      <c r="QEW46" s="22"/>
      <c r="QEX46" s="22"/>
      <c r="QEY46" s="22"/>
      <c r="QEZ46" s="22"/>
      <c r="QFA46" s="22"/>
      <c r="QFB46" s="22"/>
      <c r="QFC46" s="22"/>
      <c r="QFD46" s="22"/>
      <c r="QFE46" s="22"/>
      <c r="QFF46" s="22"/>
      <c r="QFG46" s="22"/>
      <c r="QFH46" s="22"/>
      <c r="QFI46" s="22"/>
      <c r="QFJ46" s="22"/>
      <c r="QFK46" s="22"/>
      <c r="QFL46" s="22"/>
      <c r="QFM46" s="22"/>
      <c r="QFN46" s="22"/>
      <c r="QFO46" s="22"/>
      <c r="QFP46" s="22"/>
      <c r="QFQ46" s="22"/>
      <c r="QFR46" s="22"/>
      <c r="QFS46" s="22"/>
      <c r="QFT46" s="22"/>
      <c r="QFU46" s="22"/>
      <c r="QFV46" s="22"/>
      <c r="QFW46" s="22"/>
      <c r="QFX46" s="22"/>
      <c r="QFY46" s="22"/>
      <c r="QFZ46" s="22"/>
      <c r="QGA46" s="22"/>
      <c r="QGB46" s="22"/>
      <c r="QGC46" s="22"/>
      <c r="QGD46" s="22"/>
      <c r="QGE46" s="22"/>
      <c r="QGF46" s="22"/>
      <c r="QGG46" s="22"/>
      <c r="QGH46" s="22"/>
      <c r="QGI46" s="22"/>
      <c r="QGJ46" s="22"/>
      <c r="QGK46" s="22"/>
      <c r="QGL46" s="22"/>
      <c r="QGM46" s="22"/>
      <c r="QGN46" s="22"/>
      <c r="QGO46" s="22"/>
      <c r="QGP46" s="22"/>
      <c r="QGQ46" s="22"/>
      <c r="QGR46" s="22"/>
      <c r="QGS46" s="22"/>
      <c r="QGT46" s="22"/>
      <c r="QGU46" s="22"/>
      <c r="QGV46" s="22"/>
      <c r="QGW46" s="22"/>
      <c r="QGX46" s="22"/>
      <c r="QGY46" s="22"/>
      <c r="QGZ46" s="22"/>
      <c r="QHA46" s="22"/>
      <c r="QHB46" s="22"/>
      <c r="QHC46" s="22"/>
      <c r="QHD46" s="22"/>
      <c r="QHE46" s="22"/>
      <c r="QHF46" s="22"/>
      <c r="QHG46" s="22"/>
      <c r="QHH46" s="22"/>
      <c r="QHI46" s="22"/>
      <c r="QHJ46" s="22"/>
      <c r="QHK46" s="22"/>
      <c r="QHL46" s="22"/>
      <c r="QHM46" s="22"/>
      <c r="QHN46" s="22"/>
      <c r="QHO46" s="22"/>
      <c r="QHP46" s="22"/>
      <c r="QHQ46" s="22"/>
      <c r="QHR46" s="22"/>
      <c r="QHS46" s="22"/>
      <c r="QHT46" s="22"/>
      <c r="QHU46" s="22"/>
      <c r="QHV46" s="22"/>
      <c r="QHW46" s="22"/>
      <c r="QHX46" s="22"/>
      <c r="QHY46" s="22"/>
      <c r="QHZ46" s="22"/>
      <c r="QIA46" s="22"/>
      <c r="QIB46" s="22"/>
      <c r="QIC46" s="22"/>
      <c r="QID46" s="22"/>
      <c r="QIE46" s="22"/>
      <c r="QIF46" s="22"/>
      <c r="QIG46" s="22"/>
      <c r="QIH46" s="22"/>
      <c r="QII46" s="22"/>
      <c r="QIJ46" s="22"/>
      <c r="QIK46" s="22"/>
      <c r="QIL46" s="22"/>
      <c r="QIM46" s="22"/>
      <c r="QIN46" s="22"/>
      <c r="QIO46" s="22"/>
      <c r="QIP46" s="22"/>
      <c r="QIQ46" s="22"/>
      <c r="QIR46" s="22"/>
      <c r="QIS46" s="22"/>
      <c r="QIT46" s="22"/>
      <c r="QIU46" s="22"/>
      <c r="QIV46" s="22"/>
      <c r="QIW46" s="22"/>
      <c r="QIX46" s="22"/>
      <c r="QIY46" s="22"/>
      <c r="QIZ46" s="22"/>
      <c r="QJA46" s="22"/>
      <c r="QJB46" s="22"/>
      <c r="QJC46" s="22"/>
      <c r="QJD46" s="22"/>
      <c r="QJE46" s="22"/>
      <c r="QJF46" s="22"/>
      <c r="QJG46" s="22"/>
      <c r="QJH46" s="22"/>
      <c r="QJI46" s="22"/>
      <c r="QJJ46" s="22"/>
      <c r="QJK46" s="22"/>
      <c r="QJL46" s="22"/>
      <c r="QJM46" s="22"/>
      <c r="QJN46" s="22"/>
      <c r="QJO46" s="22"/>
      <c r="QJP46" s="22"/>
      <c r="QJQ46" s="22"/>
      <c r="QJR46" s="22"/>
      <c r="QJS46" s="22"/>
      <c r="QJT46" s="22"/>
      <c r="QJU46" s="22"/>
      <c r="QJV46" s="22"/>
      <c r="QJW46" s="22"/>
      <c r="QJX46" s="22"/>
      <c r="QJY46" s="22"/>
      <c r="QJZ46" s="22"/>
      <c r="QKA46" s="22"/>
      <c r="QKB46" s="22"/>
      <c r="QKC46" s="22"/>
      <c r="QKD46" s="22"/>
      <c r="QKE46" s="22"/>
      <c r="QKF46" s="22"/>
      <c r="QKG46" s="22"/>
      <c r="QKH46" s="22"/>
      <c r="QKI46" s="22"/>
      <c r="QKJ46" s="22"/>
      <c r="QKK46" s="22"/>
      <c r="QKL46" s="22"/>
      <c r="QKM46" s="22"/>
      <c r="QKN46" s="22"/>
      <c r="QKO46" s="22"/>
      <c r="QKP46" s="22"/>
      <c r="QKQ46" s="22"/>
      <c r="QKR46" s="22"/>
      <c r="QKS46" s="22"/>
      <c r="QKT46" s="22"/>
      <c r="QKU46" s="22"/>
      <c r="QKV46" s="22"/>
      <c r="QKW46" s="22"/>
      <c r="QKX46" s="22"/>
      <c r="QKY46" s="22"/>
      <c r="QKZ46" s="22"/>
      <c r="QLA46" s="22"/>
      <c r="QLB46" s="22"/>
      <c r="QLC46" s="22"/>
      <c r="QLD46" s="22"/>
      <c r="QLE46" s="22"/>
      <c r="QLF46" s="22"/>
      <c r="QLG46" s="22"/>
      <c r="QLH46" s="22"/>
      <c r="QLI46" s="22"/>
      <c r="QLJ46" s="22"/>
      <c r="QLK46" s="22"/>
      <c r="QLL46" s="22"/>
      <c r="QLM46" s="22"/>
      <c r="QLN46" s="22"/>
      <c r="QLO46" s="22"/>
      <c r="QLP46" s="22"/>
      <c r="QLQ46" s="22"/>
      <c r="QLR46" s="22"/>
      <c r="QLS46" s="22"/>
      <c r="QLT46" s="22"/>
      <c r="QLU46" s="22"/>
      <c r="QLV46" s="22"/>
      <c r="QLW46" s="22"/>
      <c r="QLX46" s="22"/>
      <c r="QLY46" s="22"/>
      <c r="QLZ46" s="22"/>
      <c r="QMA46" s="22"/>
      <c r="QMB46" s="22"/>
      <c r="QMC46" s="22"/>
      <c r="QMD46" s="22"/>
      <c r="QME46" s="22"/>
      <c r="QMF46" s="22"/>
      <c r="QMG46" s="22"/>
      <c r="QMH46" s="22"/>
      <c r="QMI46" s="22"/>
      <c r="QMJ46" s="22"/>
      <c r="QMK46" s="22"/>
      <c r="QML46" s="22"/>
      <c r="QMM46" s="22"/>
      <c r="QMN46" s="22"/>
      <c r="QMO46" s="22"/>
      <c r="QMP46" s="22"/>
      <c r="QMQ46" s="22"/>
      <c r="QMR46" s="22"/>
      <c r="QMS46" s="22"/>
      <c r="QMT46" s="22"/>
      <c r="QMU46" s="22"/>
      <c r="QMV46" s="22"/>
      <c r="QMW46" s="22"/>
      <c r="QMX46" s="22"/>
      <c r="QMY46" s="22"/>
      <c r="QMZ46" s="22"/>
      <c r="QNA46" s="22"/>
      <c r="QNB46" s="22"/>
      <c r="QNC46" s="22"/>
      <c r="QND46" s="22"/>
      <c r="QNE46" s="22"/>
      <c r="QNF46" s="22"/>
      <c r="QNG46" s="22"/>
      <c r="QNH46" s="22"/>
      <c r="QNI46" s="22"/>
      <c r="QNJ46" s="22"/>
      <c r="QNK46" s="22"/>
      <c r="QNL46" s="22"/>
      <c r="QNM46" s="22"/>
      <c r="QNN46" s="22"/>
      <c r="QNO46" s="22"/>
      <c r="QNP46" s="22"/>
      <c r="QNQ46" s="22"/>
      <c r="QNR46" s="22"/>
      <c r="QNS46" s="22"/>
      <c r="QNT46" s="22"/>
      <c r="QNU46" s="22"/>
      <c r="QNV46" s="22"/>
      <c r="QNW46" s="22"/>
      <c r="QNX46" s="22"/>
      <c r="QNY46" s="22"/>
      <c r="QNZ46" s="22"/>
      <c r="QOA46" s="22"/>
      <c r="QOB46" s="22"/>
      <c r="QOC46" s="22"/>
      <c r="QOD46" s="22"/>
      <c r="QOE46" s="22"/>
      <c r="QOF46" s="22"/>
      <c r="QOG46" s="22"/>
      <c r="QOH46" s="22"/>
      <c r="QOI46" s="22"/>
      <c r="QOJ46" s="22"/>
      <c r="QOK46" s="22"/>
      <c r="QOL46" s="22"/>
      <c r="QOM46" s="22"/>
      <c r="QON46" s="22"/>
      <c r="QOO46" s="22"/>
      <c r="QOP46" s="22"/>
      <c r="QOQ46" s="22"/>
      <c r="QOR46" s="22"/>
      <c r="QOS46" s="22"/>
      <c r="QOT46" s="22"/>
      <c r="QOU46" s="22"/>
      <c r="QOV46" s="22"/>
      <c r="QOW46" s="22"/>
      <c r="QOX46" s="22"/>
      <c r="QOY46" s="22"/>
      <c r="QOZ46" s="22"/>
      <c r="QPA46" s="22"/>
      <c r="QPB46" s="22"/>
      <c r="QPC46" s="22"/>
      <c r="QPD46" s="22"/>
      <c r="QPE46" s="22"/>
      <c r="QPF46" s="22"/>
      <c r="QPG46" s="22"/>
      <c r="QPH46" s="22"/>
      <c r="QPI46" s="22"/>
      <c r="QPJ46" s="22"/>
      <c r="QPK46" s="22"/>
      <c r="QPL46" s="22"/>
      <c r="QPM46" s="22"/>
      <c r="QPN46" s="22"/>
      <c r="QPO46" s="22"/>
      <c r="QPP46" s="22"/>
      <c r="QPQ46" s="22"/>
      <c r="QPR46" s="22"/>
      <c r="QPS46" s="22"/>
      <c r="QPT46" s="22"/>
      <c r="QPU46" s="22"/>
      <c r="QPV46" s="22"/>
      <c r="QPW46" s="22"/>
      <c r="QPX46" s="22"/>
      <c r="QPY46" s="22"/>
      <c r="QPZ46" s="22"/>
      <c r="QQA46" s="22"/>
      <c r="QQB46" s="22"/>
      <c r="QQC46" s="22"/>
      <c r="QQD46" s="22"/>
      <c r="QQE46" s="22"/>
      <c r="QQF46" s="22"/>
      <c r="QQG46" s="22"/>
      <c r="QQH46" s="22"/>
      <c r="QQI46" s="22"/>
      <c r="QQJ46" s="22"/>
      <c r="QQK46" s="22"/>
      <c r="QQL46" s="22"/>
      <c r="QQM46" s="22"/>
      <c r="QQN46" s="22"/>
      <c r="QQO46" s="22"/>
      <c r="QQP46" s="22"/>
      <c r="QQQ46" s="22"/>
      <c r="QQR46" s="22"/>
      <c r="QQS46" s="22"/>
      <c r="QQT46" s="22"/>
      <c r="QQU46" s="22"/>
      <c r="QQV46" s="22"/>
      <c r="QQW46" s="22"/>
      <c r="QQX46" s="22"/>
      <c r="QQY46" s="22"/>
      <c r="QQZ46" s="22"/>
      <c r="QRA46" s="22"/>
      <c r="QRB46" s="22"/>
      <c r="QRC46" s="22"/>
      <c r="QRD46" s="22"/>
      <c r="QRE46" s="22"/>
      <c r="QRF46" s="22"/>
      <c r="QRG46" s="22"/>
      <c r="QRH46" s="22"/>
      <c r="QRI46" s="22"/>
      <c r="QRJ46" s="22"/>
      <c r="QRK46" s="22"/>
      <c r="QRL46" s="22"/>
      <c r="QRM46" s="22"/>
      <c r="QRN46" s="22"/>
      <c r="QRO46" s="22"/>
      <c r="QRP46" s="22"/>
      <c r="QRQ46" s="22"/>
      <c r="QRR46" s="22"/>
      <c r="QRS46" s="22"/>
      <c r="QRT46" s="22"/>
      <c r="QRU46" s="22"/>
      <c r="QRV46" s="22"/>
      <c r="QRW46" s="22"/>
      <c r="QRX46" s="22"/>
      <c r="QRY46" s="22"/>
      <c r="QRZ46" s="22"/>
      <c r="QSA46" s="22"/>
      <c r="QSB46" s="22"/>
      <c r="QSC46" s="22"/>
      <c r="QSD46" s="22"/>
      <c r="QSE46" s="22"/>
      <c r="QSF46" s="22"/>
      <c r="QSG46" s="22"/>
      <c r="QSH46" s="22"/>
      <c r="QSI46" s="22"/>
      <c r="QSJ46" s="22"/>
      <c r="QSK46" s="22"/>
      <c r="QSL46" s="22"/>
      <c r="QSM46" s="22"/>
      <c r="QSN46" s="22"/>
      <c r="QSO46" s="22"/>
      <c r="QSP46" s="22"/>
      <c r="QSQ46" s="22"/>
      <c r="QSR46" s="22"/>
      <c r="QSS46" s="22"/>
      <c r="QST46" s="22"/>
      <c r="QSU46" s="22"/>
      <c r="QSV46" s="22"/>
      <c r="QSW46" s="22"/>
      <c r="QSX46" s="22"/>
      <c r="QSY46" s="22"/>
      <c r="QSZ46" s="22"/>
      <c r="QTA46" s="22"/>
      <c r="QTB46" s="22"/>
      <c r="QTC46" s="22"/>
      <c r="QTD46" s="22"/>
      <c r="QTE46" s="22"/>
      <c r="QTF46" s="22"/>
      <c r="QTG46" s="22"/>
      <c r="QTH46" s="22"/>
      <c r="QTI46" s="22"/>
      <c r="QTJ46" s="22"/>
      <c r="QTK46" s="22"/>
      <c r="QTL46" s="22"/>
      <c r="QTM46" s="22"/>
      <c r="QTN46" s="22"/>
      <c r="QTO46" s="22"/>
      <c r="QTP46" s="22"/>
      <c r="QTQ46" s="22"/>
      <c r="QTR46" s="22"/>
      <c r="QTS46" s="22"/>
      <c r="QTT46" s="22"/>
      <c r="QTU46" s="22"/>
      <c r="QTV46" s="22"/>
      <c r="QTW46" s="22"/>
      <c r="QTX46" s="22"/>
      <c r="QTY46" s="22"/>
      <c r="QTZ46" s="22"/>
      <c r="QUA46" s="22"/>
      <c r="QUB46" s="22"/>
      <c r="QUC46" s="22"/>
      <c r="QUD46" s="22"/>
      <c r="QUE46" s="22"/>
      <c r="QUF46" s="22"/>
      <c r="QUG46" s="22"/>
      <c r="QUH46" s="22"/>
      <c r="QUI46" s="22"/>
      <c r="QUJ46" s="22"/>
      <c r="QUK46" s="22"/>
      <c r="QUL46" s="22"/>
      <c r="QUM46" s="22"/>
      <c r="QUN46" s="22"/>
      <c r="QUO46" s="22"/>
      <c r="QUP46" s="22"/>
      <c r="QUQ46" s="22"/>
      <c r="QUR46" s="22"/>
      <c r="QUS46" s="22"/>
      <c r="QUT46" s="22"/>
      <c r="QUU46" s="22"/>
      <c r="QUV46" s="22"/>
      <c r="QUW46" s="22"/>
      <c r="QUX46" s="22"/>
      <c r="QUY46" s="22"/>
      <c r="QUZ46" s="22"/>
      <c r="QVA46" s="22"/>
      <c r="QVB46" s="22"/>
      <c r="QVC46" s="22"/>
      <c r="QVD46" s="22"/>
      <c r="QVE46" s="22"/>
      <c r="QVF46" s="22"/>
      <c r="QVG46" s="22"/>
      <c r="QVH46" s="22"/>
      <c r="QVI46" s="22"/>
      <c r="QVJ46" s="22"/>
      <c r="QVK46" s="22"/>
      <c r="QVL46" s="22"/>
      <c r="QVM46" s="22"/>
      <c r="QVN46" s="22"/>
      <c r="QVO46" s="22"/>
      <c r="QVP46" s="22"/>
      <c r="QVQ46" s="22"/>
      <c r="QVR46" s="22"/>
      <c r="QVS46" s="22"/>
      <c r="QVT46" s="22"/>
      <c r="QVU46" s="22"/>
      <c r="QVV46" s="22"/>
      <c r="QVW46" s="22"/>
      <c r="QVX46" s="22"/>
      <c r="QVY46" s="22"/>
      <c r="QVZ46" s="22"/>
      <c r="QWA46" s="22"/>
      <c r="QWB46" s="22"/>
      <c r="QWC46" s="22"/>
      <c r="QWD46" s="22"/>
      <c r="QWE46" s="22"/>
      <c r="QWF46" s="22"/>
      <c r="QWG46" s="22"/>
      <c r="QWH46" s="22"/>
      <c r="QWI46" s="22"/>
      <c r="QWJ46" s="22"/>
      <c r="QWK46" s="22"/>
      <c r="QWL46" s="22"/>
      <c r="QWM46" s="22"/>
      <c r="QWN46" s="22"/>
      <c r="QWO46" s="22"/>
      <c r="QWP46" s="22"/>
      <c r="QWQ46" s="22"/>
      <c r="QWR46" s="22"/>
      <c r="QWS46" s="22"/>
      <c r="QWT46" s="22"/>
      <c r="QWU46" s="22"/>
      <c r="QWV46" s="22"/>
      <c r="QWW46" s="22"/>
      <c r="QWX46" s="22"/>
      <c r="QWY46" s="22"/>
      <c r="QWZ46" s="22"/>
      <c r="QXA46" s="22"/>
      <c r="QXB46" s="22"/>
      <c r="QXC46" s="22"/>
      <c r="QXD46" s="22"/>
      <c r="QXE46" s="22"/>
      <c r="QXF46" s="22"/>
      <c r="QXG46" s="22"/>
      <c r="QXH46" s="22"/>
      <c r="QXI46" s="22"/>
      <c r="QXJ46" s="22"/>
      <c r="QXK46" s="22"/>
      <c r="QXL46" s="22"/>
      <c r="QXM46" s="22"/>
      <c r="QXN46" s="22"/>
      <c r="QXO46" s="22"/>
      <c r="QXP46" s="22"/>
      <c r="QXQ46" s="22"/>
      <c r="QXR46" s="22"/>
      <c r="QXS46" s="22"/>
      <c r="QXT46" s="22"/>
      <c r="QXU46" s="22"/>
      <c r="QXV46" s="22"/>
      <c r="QXW46" s="22"/>
      <c r="QXX46" s="22"/>
      <c r="QXY46" s="22"/>
      <c r="QXZ46" s="22"/>
      <c r="QYA46" s="22"/>
      <c r="QYB46" s="22"/>
      <c r="QYC46" s="22"/>
      <c r="QYD46" s="22"/>
      <c r="QYE46" s="22"/>
      <c r="QYF46" s="22"/>
      <c r="QYG46" s="22"/>
      <c r="QYH46" s="22"/>
      <c r="QYI46" s="22"/>
      <c r="QYJ46" s="22"/>
      <c r="QYK46" s="22"/>
      <c r="QYL46" s="22"/>
      <c r="QYM46" s="22"/>
      <c r="QYN46" s="22"/>
      <c r="QYO46" s="22"/>
      <c r="QYP46" s="22"/>
      <c r="QYQ46" s="22"/>
      <c r="QYR46" s="22"/>
      <c r="QYS46" s="22"/>
      <c r="QYT46" s="22"/>
      <c r="QYU46" s="22"/>
      <c r="QYV46" s="22"/>
      <c r="QYW46" s="22"/>
      <c r="QYX46" s="22"/>
      <c r="QYY46" s="22"/>
      <c r="QYZ46" s="22"/>
      <c r="QZA46" s="22"/>
      <c r="QZB46" s="22"/>
      <c r="QZC46" s="22"/>
      <c r="QZD46" s="22"/>
      <c r="QZE46" s="22"/>
      <c r="QZF46" s="22"/>
      <c r="QZG46" s="22"/>
      <c r="QZH46" s="22"/>
      <c r="QZI46" s="22"/>
      <c r="QZJ46" s="22"/>
      <c r="QZK46" s="22"/>
      <c r="QZL46" s="22"/>
      <c r="QZM46" s="22"/>
      <c r="QZN46" s="22"/>
      <c r="QZO46" s="22"/>
      <c r="QZP46" s="22"/>
      <c r="QZQ46" s="22"/>
      <c r="QZR46" s="22"/>
      <c r="QZS46" s="22"/>
      <c r="QZT46" s="22"/>
      <c r="QZU46" s="22"/>
      <c r="QZV46" s="22"/>
      <c r="QZW46" s="22"/>
      <c r="QZX46" s="22"/>
      <c r="QZY46" s="22"/>
      <c r="QZZ46" s="22"/>
      <c r="RAA46" s="22"/>
      <c r="RAB46" s="22"/>
      <c r="RAC46" s="22"/>
      <c r="RAD46" s="22"/>
      <c r="RAE46" s="22"/>
      <c r="RAF46" s="22"/>
      <c r="RAG46" s="22"/>
      <c r="RAH46" s="22"/>
      <c r="RAI46" s="22"/>
      <c r="RAJ46" s="22"/>
      <c r="RAK46" s="22"/>
      <c r="RAL46" s="22"/>
      <c r="RAM46" s="22"/>
      <c r="RAN46" s="22"/>
      <c r="RAO46" s="22"/>
      <c r="RAP46" s="22"/>
      <c r="RAQ46" s="22"/>
      <c r="RAR46" s="22"/>
      <c r="RAS46" s="22"/>
      <c r="RAT46" s="22"/>
      <c r="RAU46" s="22"/>
      <c r="RAV46" s="22"/>
      <c r="RAW46" s="22"/>
      <c r="RAX46" s="22"/>
      <c r="RAY46" s="22"/>
      <c r="RAZ46" s="22"/>
      <c r="RBA46" s="22"/>
      <c r="RBB46" s="22"/>
      <c r="RBC46" s="22"/>
      <c r="RBD46" s="22"/>
      <c r="RBE46" s="22"/>
      <c r="RBF46" s="22"/>
      <c r="RBG46" s="22"/>
      <c r="RBH46" s="22"/>
      <c r="RBI46" s="22"/>
      <c r="RBJ46" s="22"/>
      <c r="RBK46" s="22"/>
      <c r="RBL46" s="22"/>
      <c r="RBM46" s="22"/>
      <c r="RBN46" s="22"/>
      <c r="RBO46" s="22"/>
      <c r="RBP46" s="22"/>
      <c r="RBQ46" s="22"/>
      <c r="RBR46" s="22"/>
      <c r="RBS46" s="22"/>
      <c r="RBT46" s="22"/>
      <c r="RBU46" s="22"/>
      <c r="RBV46" s="22"/>
      <c r="RBW46" s="22"/>
      <c r="RBX46" s="22"/>
      <c r="RBY46" s="22"/>
      <c r="RBZ46" s="22"/>
      <c r="RCA46" s="22"/>
      <c r="RCB46" s="22"/>
      <c r="RCC46" s="22"/>
      <c r="RCD46" s="22"/>
      <c r="RCE46" s="22"/>
      <c r="RCF46" s="22"/>
      <c r="RCG46" s="22"/>
      <c r="RCH46" s="22"/>
      <c r="RCI46" s="22"/>
      <c r="RCJ46" s="22"/>
      <c r="RCK46" s="22"/>
      <c r="RCL46" s="22"/>
      <c r="RCM46" s="22"/>
      <c r="RCN46" s="22"/>
      <c r="RCO46" s="22"/>
      <c r="RCP46" s="22"/>
      <c r="RCQ46" s="22"/>
      <c r="RCR46" s="22"/>
      <c r="RCS46" s="22"/>
      <c r="RCT46" s="22"/>
      <c r="RCU46" s="22"/>
      <c r="RCV46" s="22"/>
      <c r="RCW46" s="22"/>
      <c r="RCX46" s="22"/>
      <c r="RCY46" s="22"/>
      <c r="RCZ46" s="22"/>
      <c r="RDA46" s="22"/>
      <c r="RDB46" s="22"/>
      <c r="RDC46" s="22"/>
      <c r="RDD46" s="22"/>
      <c r="RDE46" s="22"/>
      <c r="RDF46" s="22"/>
      <c r="RDG46" s="22"/>
      <c r="RDH46" s="22"/>
      <c r="RDI46" s="22"/>
      <c r="RDJ46" s="22"/>
      <c r="RDK46" s="22"/>
      <c r="RDL46" s="22"/>
      <c r="RDM46" s="22"/>
      <c r="RDN46" s="22"/>
      <c r="RDO46" s="22"/>
      <c r="RDP46" s="22"/>
      <c r="RDQ46" s="22"/>
      <c r="RDR46" s="22"/>
      <c r="RDS46" s="22"/>
      <c r="RDT46" s="22"/>
      <c r="RDU46" s="22"/>
      <c r="RDV46" s="22"/>
      <c r="RDW46" s="22"/>
      <c r="RDX46" s="22"/>
      <c r="RDY46" s="22"/>
      <c r="RDZ46" s="22"/>
      <c r="REA46" s="22"/>
      <c r="REB46" s="22"/>
      <c r="REC46" s="22"/>
      <c r="RED46" s="22"/>
      <c r="REE46" s="22"/>
      <c r="REF46" s="22"/>
      <c r="REG46" s="22"/>
      <c r="REH46" s="22"/>
      <c r="REI46" s="22"/>
      <c r="REJ46" s="22"/>
      <c r="REK46" s="22"/>
      <c r="REL46" s="22"/>
      <c r="REM46" s="22"/>
      <c r="REN46" s="22"/>
      <c r="REO46" s="22"/>
      <c r="REP46" s="22"/>
      <c r="REQ46" s="22"/>
      <c r="RER46" s="22"/>
      <c r="RES46" s="22"/>
      <c r="RET46" s="22"/>
      <c r="REU46" s="22"/>
      <c r="REV46" s="22"/>
      <c r="REW46" s="22"/>
      <c r="REX46" s="22"/>
      <c r="REY46" s="22"/>
      <c r="REZ46" s="22"/>
      <c r="RFA46" s="22"/>
      <c r="RFB46" s="22"/>
      <c r="RFC46" s="22"/>
      <c r="RFD46" s="22"/>
      <c r="RFE46" s="22"/>
      <c r="RFF46" s="22"/>
      <c r="RFG46" s="22"/>
      <c r="RFH46" s="22"/>
      <c r="RFI46" s="22"/>
      <c r="RFJ46" s="22"/>
      <c r="RFK46" s="22"/>
      <c r="RFL46" s="22"/>
      <c r="RFM46" s="22"/>
      <c r="RFN46" s="22"/>
      <c r="RFO46" s="22"/>
      <c r="RFP46" s="22"/>
      <c r="RFQ46" s="22"/>
      <c r="RFR46" s="22"/>
      <c r="RFS46" s="22"/>
      <c r="RFT46" s="22"/>
      <c r="RFU46" s="22"/>
      <c r="RFV46" s="22"/>
      <c r="RFW46" s="22"/>
      <c r="RFX46" s="22"/>
      <c r="RFY46" s="22"/>
      <c r="RFZ46" s="22"/>
      <c r="RGA46" s="22"/>
      <c r="RGB46" s="22"/>
      <c r="RGC46" s="22"/>
      <c r="RGD46" s="22"/>
      <c r="RGE46" s="22"/>
      <c r="RGF46" s="22"/>
      <c r="RGG46" s="22"/>
      <c r="RGH46" s="22"/>
      <c r="RGI46" s="22"/>
      <c r="RGJ46" s="22"/>
      <c r="RGK46" s="22"/>
      <c r="RGL46" s="22"/>
      <c r="RGM46" s="22"/>
      <c r="RGN46" s="22"/>
      <c r="RGO46" s="22"/>
      <c r="RGP46" s="22"/>
      <c r="RGQ46" s="22"/>
      <c r="RGR46" s="22"/>
      <c r="RGS46" s="22"/>
      <c r="RGT46" s="22"/>
      <c r="RGU46" s="22"/>
      <c r="RGV46" s="22"/>
      <c r="RGW46" s="22"/>
      <c r="RGX46" s="22"/>
      <c r="RGY46" s="22"/>
      <c r="RGZ46" s="22"/>
      <c r="RHA46" s="22"/>
      <c r="RHB46" s="22"/>
      <c r="RHC46" s="22"/>
      <c r="RHD46" s="22"/>
      <c r="RHE46" s="22"/>
      <c r="RHF46" s="22"/>
      <c r="RHG46" s="22"/>
      <c r="RHH46" s="22"/>
      <c r="RHI46" s="22"/>
      <c r="RHJ46" s="22"/>
      <c r="RHK46" s="22"/>
      <c r="RHL46" s="22"/>
      <c r="RHM46" s="22"/>
      <c r="RHN46" s="22"/>
      <c r="RHO46" s="22"/>
      <c r="RHP46" s="22"/>
      <c r="RHQ46" s="22"/>
      <c r="RHR46" s="22"/>
      <c r="RHS46" s="22"/>
      <c r="RHT46" s="22"/>
      <c r="RHU46" s="22"/>
      <c r="RHV46" s="22"/>
      <c r="RHW46" s="22"/>
      <c r="RHX46" s="22"/>
      <c r="RHY46" s="22"/>
      <c r="RHZ46" s="22"/>
      <c r="RIA46" s="22"/>
      <c r="RIB46" s="22"/>
      <c r="RIC46" s="22"/>
      <c r="RID46" s="22"/>
      <c r="RIE46" s="22"/>
      <c r="RIF46" s="22"/>
      <c r="RIG46" s="22"/>
      <c r="RIH46" s="22"/>
      <c r="RII46" s="22"/>
      <c r="RIJ46" s="22"/>
      <c r="RIK46" s="22"/>
      <c r="RIL46" s="22"/>
      <c r="RIM46" s="22"/>
      <c r="RIN46" s="22"/>
      <c r="RIO46" s="22"/>
      <c r="RIP46" s="22"/>
      <c r="RIQ46" s="22"/>
      <c r="RIR46" s="22"/>
      <c r="RIS46" s="22"/>
      <c r="RIT46" s="22"/>
      <c r="RIU46" s="22"/>
      <c r="RIV46" s="22"/>
      <c r="RIW46" s="22"/>
      <c r="RIX46" s="22"/>
      <c r="RIY46" s="22"/>
      <c r="RIZ46" s="22"/>
      <c r="RJA46" s="22"/>
      <c r="RJB46" s="22"/>
      <c r="RJC46" s="22"/>
      <c r="RJD46" s="22"/>
      <c r="RJE46" s="22"/>
      <c r="RJF46" s="22"/>
      <c r="RJG46" s="22"/>
      <c r="RJH46" s="22"/>
      <c r="RJI46" s="22"/>
      <c r="RJJ46" s="22"/>
      <c r="RJK46" s="22"/>
      <c r="RJL46" s="22"/>
      <c r="RJM46" s="22"/>
      <c r="RJN46" s="22"/>
      <c r="RJO46" s="22"/>
      <c r="RJP46" s="22"/>
      <c r="RJQ46" s="22"/>
      <c r="RJR46" s="22"/>
      <c r="RJS46" s="22"/>
      <c r="RJT46" s="22"/>
      <c r="RJU46" s="22"/>
      <c r="RJV46" s="22"/>
      <c r="RJW46" s="22"/>
      <c r="RJX46" s="22"/>
      <c r="RJY46" s="22"/>
      <c r="RJZ46" s="22"/>
      <c r="RKA46" s="22"/>
      <c r="RKB46" s="22"/>
      <c r="RKC46" s="22"/>
      <c r="RKD46" s="22"/>
      <c r="RKE46" s="22"/>
      <c r="RKF46" s="22"/>
      <c r="RKG46" s="22"/>
      <c r="RKH46" s="22"/>
      <c r="RKI46" s="22"/>
      <c r="RKJ46" s="22"/>
      <c r="RKK46" s="22"/>
      <c r="RKL46" s="22"/>
      <c r="RKM46" s="22"/>
      <c r="RKN46" s="22"/>
      <c r="RKO46" s="22"/>
      <c r="RKP46" s="22"/>
      <c r="RKQ46" s="22"/>
      <c r="RKR46" s="22"/>
      <c r="RKS46" s="22"/>
      <c r="RKT46" s="22"/>
      <c r="RKU46" s="22"/>
      <c r="RKV46" s="22"/>
      <c r="RKW46" s="22"/>
      <c r="RKX46" s="22"/>
      <c r="RKY46" s="22"/>
      <c r="RKZ46" s="22"/>
      <c r="RLA46" s="22"/>
      <c r="RLB46" s="22"/>
      <c r="RLC46" s="22"/>
      <c r="RLD46" s="22"/>
      <c r="RLE46" s="22"/>
      <c r="RLF46" s="22"/>
      <c r="RLG46" s="22"/>
      <c r="RLH46" s="22"/>
      <c r="RLI46" s="22"/>
      <c r="RLJ46" s="22"/>
      <c r="RLK46" s="22"/>
      <c r="RLL46" s="22"/>
      <c r="RLM46" s="22"/>
      <c r="RLN46" s="22"/>
      <c r="RLO46" s="22"/>
      <c r="RLP46" s="22"/>
      <c r="RLQ46" s="22"/>
      <c r="RLR46" s="22"/>
      <c r="RLS46" s="22"/>
      <c r="RLT46" s="22"/>
      <c r="RLU46" s="22"/>
      <c r="RLV46" s="22"/>
      <c r="RLW46" s="22"/>
      <c r="RLX46" s="22"/>
      <c r="RLY46" s="22"/>
      <c r="RLZ46" s="22"/>
      <c r="RMA46" s="22"/>
      <c r="RMB46" s="22"/>
      <c r="RMC46" s="22"/>
      <c r="RMD46" s="22"/>
      <c r="RME46" s="22"/>
      <c r="RMF46" s="22"/>
      <c r="RMG46" s="22"/>
      <c r="RMH46" s="22"/>
      <c r="RMI46" s="22"/>
      <c r="RMJ46" s="22"/>
      <c r="RMK46" s="22"/>
      <c r="RML46" s="22"/>
      <c r="RMM46" s="22"/>
      <c r="RMN46" s="22"/>
      <c r="RMO46" s="22"/>
      <c r="RMP46" s="22"/>
      <c r="RMQ46" s="22"/>
      <c r="RMR46" s="22"/>
      <c r="RMS46" s="22"/>
      <c r="RMT46" s="22"/>
      <c r="RMU46" s="22"/>
      <c r="RMV46" s="22"/>
      <c r="RMW46" s="22"/>
      <c r="RMX46" s="22"/>
      <c r="RMY46" s="22"/>
      <c r="RMZ46" s="22"/>
      <c r="RNA46" s="22"/>
      <c r="RNB46" s="22"/>
      <c r="RNC46" s="22"/>
      <c r="RND46" s="22"/>
      <c r="RNE46" s="22"/>
      <c r="RNF46" s="22"/>
      <c r="RNG46" s="22"/>
      <c r="RNH46" s="22"/>
      <c r="RNI46" s="22"/>
      <c r="RNJ46" s="22"/>
      <c r="RNK46" s="22"/>
      <c r="RNL46" s="22"/>
      <c r="RNM46" s="22"/>
      <c r="RNN46" s="22"/>
      <c r="RNO46" s="22"/>
      <c r="RNP46" s="22"/>
      <c r="RNQ46" s="22"/>
      <c r="RNR46" s="22"/>
      <c r="RNS46" s="22"/>
      <c r="RNT46" s="22"/>
      <c r="RNU46" s="22"/>
      <c r="RNV46" s="22"/>
      <c r="RNW46" s="22"/>
      <c r="RNX46" s="22"/>
      <c r="RNY46" s="22"/>
      <c r="RNZ46" s="22"/>
      <c r="ROA46" s="22"/>
      <c r="ROB46" s="22"/>
      <c r="ROC46" s="22"/>
      <c r="ROD46" s="22"/>
      <c r="ROE46" s="22"/>
      <c r="ROF46" s="22"/>
      <c r="ROG46" s="22"/>
      <c r="ROH46" s="22"/>
      <c r="ROI46" s="22"/>
      <c r="ROJ46" s="22"/>
      <c r="ROK46" s="22"/>
      <c r="ROL46" s="22"/>
      <c r="ROM46" s="22"/>
      <c r="RON46" s="22"/>
      <c r="ROO46" s="22"/>
      <c r="ROP46" s="22"/>
      <c r="ROQ46" s="22"/>
      <c r="ROR46" s="22"/>
      <c r="ROS46" s="22"/>
      <c r="ROT46" s="22"/>
      <c r="ROU46" s="22"/>
      <c r="ROV46" s="22"/>
      <c r="ROW46" s="22"/>
      <c r="ROX46" s="22"/>
      <c r="ROY46" s="22"/>
      <c r="ROZ46" s="22"/>
      <c r="RPA46" s="22"/>
      <c r="RPB46" s="22"/>
      <c r="RPC46" s="22"/>
      <c r="RPD46" s="22"/>
      <c r="RPE46" s="22"/>
      <c r="RPF46" s="22"/>
      <c r="RPG46" s="22"/>
      <c r="RPH46" s="22"/>
      <c r="RPI46" s="22"/>
      <c r="RPJ46" s="22"/>
      <c r="RPK46" s="22"/>
      <c r="RPL46" s="22"/>
      <c r="RPM46" s="22"/>
      <c r="RPN46" s="22"/>
      <c r="RPO46" s="22"/>
      <c r="RPP46" s="22"/>
      <c r="RPQ46" s="22"/>
      <c r="RPR46" s="22"/>
      <c r="RPS46" s="22"/>
      <c r="RPT46" s="22"/>
      <c r="RPU46" s="22"/>
      <c r="RPV46" s="22"/>
      <c r="RPW46" s="22"/>
      <c r="RPX46" s="22"/>
      <c r="RPY46" s="22"/>
      <c r="RPZ46" s="22"/>
      <c r="RQA46" s="22"/>
      <c r="RQB46" s="22"/>
      <c r="RQC46" s="22"/>
      <c r="RQD46" s="22"/>
      <c r="RQE46" s="22"/>
      <c r="RQF46" s="22"/>
      <c r="RQG46" s="22"/>
      <c r="RQH46" s="22"/>
      <c r="RQI46" s="22"/>
      <c r="RQJ46" s="22"/>
      <c r="RQK46" s="22"/>
      <c r="RQL46" s="22"/>
      <c r="RQM46" s="22"/>
      <c r="RQN46" s="22"/>
      <c r="RQO46" s="22"/>
      <c r="RQP46" s="22"/>
      <c r="RQQ46" s="22"/>
      <c r="RQR46" s="22"/>
      <c r="RQS46" s="22"/>
      <c r="RQT46" s="22"/>
      <c r="RQU46" s="22"/>
      <c r="RQV46" s="22"/>
      <c r="RQW46" s="22"/>
      <c r="RQX46" s="22"/>
      <c r="RQY46" s="22"/>
      <c r="RQZ46" s="22"/>
      <c r="RRA46" s="22"/>
      <c r="RRB46" s="22"/>
      <c r="RRC46" s="22"/>
      <c r="RRD46" s="22"/>
      <c r="RRE46" s="22"/>
      <c r="RRF46" s="22"/>
      <c r="RRG46" s="22"/>
      <c r="RRH46" s="22"/>
      <c r="RRI46" s="22"/>
      <c r="RRJ46" s="22"/>
      <c r="RRK46" s="22"/>
      <c r="RRL46" s="22"/>
      <c r="RRM46" s="22"/>
      <c r="RRN46" s="22"/>
      <c r="RRO46" s="22"/>
      <c r="RRP46" s="22"/>
      <c r="RRQ46" s="22"/>
      <c r="RRR46" s="22"/>
      <c r="RRS46" s="22"/>
      <c r="RRT46" s="22"/>
      <c r="RRU46" s="22"/>
      <c r="RRV46" s="22"/>
      <c r="RRW46" s="22"/>
      <c r="RRX46" s="22"/>
      <c r="RRY46" s="22"/>
      <c r="RRZ46" s="22"/>
      <c r="RSA46" s="22"/>
      <c r="RSB46" s="22"/>
      <c r="RSC46" s="22"/>
      <c r="RSD46" s="22"/>
      <c r="RSE46" s="22"/>
      <c r="RSF46" s="22"/>
      <c r="RSG46" s="22"/>
      <c r="RSH46" s="22"/>
      <c r="RSI46" s="22"/>
      <c r="RSJ46" s="22"/>
      <c r="RSK46" s="22"/>
      <c r="RSL46" s="22"/>
      <c r="RSM46" s="22"/>
      <c r="RSN46" s="22"/>
      <c r="RSO46" s="22"/>
      <c r="RSP46" s="22"/>
      <c r="RSQ46" s="22"/>
      <c r="RSR46" s="22"/>
      <c r="RSS46" s="22"/>
      <c r="RST46" s="22"/>
      <c r="RSU46" s="22"/>
      <c r="RSV46" s="22"/>
      <c r="RSW46" s="22"/>
      <c r="RSX46" s="22"/>
      <c r="RSY46" s="22"/>
      <c r="RSZ46" s="22"/>
      <c r="RTA46" s="22"/>
      <c r="RTB46" s="22"/>
      <c r="RTC46" s="22"/>
      <c r="RTD46" s="22"/>
      <c r="RTE46" s="22"/>
      <c r="RTF46" s="22"/>
      <c r="RTG46" s="22"/>
      <c r="RTH46" s="22"/>
      <c r="RTI46" s="22"/>
      <c r="RTJ46" s="22"/>
      <c r="RTK46" s="22"/>
      <c r="RTL46" s="22"/>
      <c r="RTM46" s="22"/>
      <c r="RTN46" s="22"/>
      <c r="RTO46" s="22"/>
      <c r="RTP46" s="22"/>
      <c r="RTQ46" s="22"/>
      <c r="RTR46" s="22"/>
      <c r="RTS46" s="22"/>
      <c r="RTT46" s="22"/>
      <c r="RTU46" s="22"/>
      <c r="RTV46" s="22"/>
      <c r="RTW46" s="22"/>
      <c r="RTX46" s="22"/>
      <c r="RTY46" s="22"/>
      <c r="RTZ46" s="22"/>
      <c r="RUA46" s="22"/>
      <c r="RUB46" s="22"/>
      <c r="RUC46" s="22"/>
      <c r="RUD46" s="22"/>
      <c r="RUE46" s="22"/>
      <c r="RUF46" s="22"/>
      <c r="RUG46" s="22"/>
      <c r="RUH46" s="22"/>
      <c r="RUI46" s="22"/>
      <c r="RUJ46" s="22"/>
      <c r="RUK46" s="22"/>
      <c r="RUL46" s="22"/>
      <c r="RUM46" s="22"/>
      <c r="RUN46" s="22"/>
      <c r="RUO46" s="22"/>
      <c r="RUP46" s="22"/>
      <c r="RUQ46" s="22"/>
      <c r="RUR46" s="22"/>
      <c r="RUS46" s="22"/>
      <c r="RUT46" s="22"/>
      <c r="RUU46" s="22"/>
      <c r="RUV46" s="22"/>
      <c r="RUW46" s="22"/>
      <c r="RUX46" s="22"/>
      <c r="RUY46" s="22"/>
      <c r="RUZ46" s="22"/>
      <c r="RVA46" s="22"/>
      <c r="RVB46" s="22"/>
      <c r="RVC46" s="22"/>
      <c r="RVD46" s="22"/>
      <c r="RVE46" s="22"/>
      <c r="RVF46" s="22"/>
      <c r="RVG46" s="22"/>
      <c r="RVH46" s="22"/>
      <c r="RVI46" s="22"/>
      <c r="RVJ46" s="22"/>
      <c r="RVK46" s="22"/>
      <c r="RVL46" s="22"/>
      <c r="RVM46" s="22"/>
      <c r="RVN46" s="22"/>
      <c r="RVO46" s="22"/>
      <c r="RVP46" s="22"/>
      <c r="RVQ46" s="22"/>
      <c r="RVR46" s="22"/>
      <c r="RVS46" s="22"/>
      <c r="RVT46" s="22"/>
      <c r="RVU46" s="22"/>
      <c r="RVV46" s="22"/>
      <c r="RVW46" s="22"/>
      <c r="RVX46" s="22"/>
      <c r="RVY46" s="22"/>
      <c r="RVZ46" s="22"/>
      <c r="RWA46" s="22"/>
      <c r="RWB46" s="22"/>
      <c r="RWC46" s="22"/>
      <c r="RWD46" s="22"/>
      <c r="RWE46" s="22"/>
      <c r="RWF46" s="22"/>
      <c r="RWG46" s="22"/>
      <c r="RWH46" s="22"/>
      <c r="RWI46" s="22"/>
      <c r="RWJ46" s="22"/>
      <c r="RWK46" s="22"/>
      <c r="RWL46" s="22"/>
      <c r="RWM46" s="22"/>
      <c r="RWN46" s="22"/>
      <c r="RWO46" s="22"/>
      <c r="RWP46" s="22"/>
      <c r="RWQ46" s="22"/>
      <c r="RWR46" s="22"/>
      <c r="RWS46" s="22"/>
      <c r="RWT46" s="22"/>
      <c r="RWU46" s="22"/>
      <c r="RWV46" s="22"/>
      <c r="RWW46" s="22"/>
      <c r="RWX46" s="22"/>
      <c r="RWY46" s="22"/>
      <c r="RWZ46" s="22"/>
      <c r="RXA46" s="22"/>
      <c r="RXB46" s="22"/>
      <c r="RXC46" s="22"/>
      <c r="RXD46" s="22"/>
      <c r="RXE46" s="22"/>
      <c r="RXF46" s="22"/>
      <c r="RXG46" s="22"/>
      <c r="RXH46" s="22"/>
      <c r="RXI46" s="22"/>
      <c r="RXJ46" s="22"/>
      <c r="RXK46" s="22"/>
      <c r="RXL46" s="22"/>
      <c r="RXM46" s="22"/>
      <c r="RXN46" s="22"/>
      <c r="RXO46" s="22"/>
      <c r="RXP46" s="22"/>
      <c r="RXQ46" s="22"/>
      <c r="RXR46" s="22"/>
      <c r="RXS46" s="22"/>
      <c r="RXT46" s="22"/>
      <c r="RXU46" s="22"/>
      <c r="RXV46" s="22"/>
      <c r="RXW46" s="22"/>
      <c r="RXX46" s="22"/>
      <c r="RXY46" s="22"/>
      <c r="RXZ46" s="22"/>
      <c r="RYA46" s="22"/>
      <c r="RYB46" s="22"/>
      <c r="RYC46" s="22"/>
      <c r="RYD46" s="22"/>
      <c r="RYE46" s="22"/>
      <c r="RYF46" s="22"/>
      <c r="RYG46" s="22"/>
      <c r="RYH46" s="22"/>
      <c r="RYI46" s="22"/>
      <c r="RYJ46" s="22"/>
      <c r="RYK46" s="22"/>
      <c r="RYL46" s="22"/>
      <c r="RYM46" s="22"/>
      <c r="RYN46" s="22"/>
      <c r="RYO46" s="22"/>
      <c r="RYP46" s="22"/>
      <c r="RYQ46" s="22"/>
      <c r="RYR46" s="22"/>
      <c r="RYS46" s="22"/>
      <c r="RYT46" s="22"/>
      <c r="RYU46" s="22"/>
      <c r="RYV46" s="22"/>
      <c r="RYW46" s="22"/>
      <c r="RYX46" s="22"/>
      <c r="RYY46" s="22"/>
      <c r="RYZ46" s="22"/>
      <c r="RZA46" s="22"/>
      <c r="RZB46" s="22"/>
      <c r="RZC46" s="22"/>
      <c r="RZD46" s="22"/>
      <c r="RZE46" s="22"/>
      <c r="RZF46" s="22"/>
      <c r="RZG46" s="22"/>
      <c r="RZH46" s="22"/>
      <c r="RZI46" s="22"/>
      <c r="RZJ46" s="22"/>
      <c r="RZK46" s="22"/>
      <c r="RZL46" s="22"/>
      <c r="RZM46" s="22"/>
      <c r="RZN46" s="22"/>
      <c r="RZO46" s="22"/>
      <c r="RZP46" s="22"/>
      <c r="RZQ46" s="22"/>
      <c r="RZR46" s="22"/>
      <c r="RZS46" s="22"/>
      <c r="RZT46" s="22"/>
      <c r="RZU46" s="22"/>
      <c r="RZV46" s="22"/>
      <c r="RZW46" s="22"/>
      <c r="RZX46" s="22"/>
      <c r="RZY46" s="22"/>
      <c r="RZZ46" s="22"/>
      <c r="SAA46" s="22"/>
      <c r="SAB46" s="22"/>
      <c r="SAC46" s="22"/>
      <c r="SAD46" s="22"/>
      <c r="SAE46" s="22"/>
      <c r="SAF46" s="22"/>
      <c r="SAG46" s="22"/>
      <c r="SAH46" s="22"/>
      <c r="SAI46" s="22"/>
      <c r="SAJ46" s="22"/>
      <c r="SAK46" s="22"/>
      <c r="SAL46" s="22"/>
      <c r="SAM46" s="22"/>
      <c r="SAN46" s="22"/>
      <c r="SAO46" s="22"/>
      <c r="SAP46" s="22"/>
      <c r="SAQ46" s="22"/>
      <c r="SAR46" s="22"/>
      <c r="SAS46" s="22"/>
      <c r="SAT46" s="22"/>
      <c r="SAU46" s="22"/>
      <c r="SAV46" s="22"/>
      <c r="SAW46" s="22"/>
      <c r="SAX46" s="22"/>
      <c r="SAY46" s="22"/>
      <c r="SAZ46" s="22"/>
      <c r="SBA46" s="22"/>
      <c r="SBB46" s="22"/>
      <c r="SBC46" s="22"/>
      <c r="SBD46" s="22"/>
      <c r="SBE46" s="22"/>
      <c r="SBF46" s="22"/>
      <c r="SBG46" s="22"/>
      <c r="SBH46" s="22"/>
      <c r="SBI46" s="22"/>
      <c r="SBJ46" s="22"/>
      <c r="SBK46" s="22"/>
      <c r="SBL46" s="22"/>
      <c r="SBM46" s="22"/>
      <c r="SBN46" s="22"/>
      <c r="SBO46" s="22"/>
      <c r="SBP46" s="22"/>
      <c r="SBQ46" s="22"/>
      <c r="SBR46" s="22"/>
      <c r="SBS46" s="22"/>
      <c r="SBT46" s="22"/>
      <c r="SBU46" s="22"/>
      <c r="SBV46" s="22"/>
      <c r="SBW46" s="22"/>
      <c r="SBX46" s="22"/>
      <c r="SBY46" s="22"/>
      <c r="SBZ46" s="22"/>
      <c r="SCA46" s="22"/>
      <c r="SCB46" s="22"/>
      <c r="SCC46" s="22"/>
      <c r="SCD46" s="22"/>
      <c r="SCE46" s="22"/>
      <c r="SCF46" s="22"/>
      <c r="SCG46" s="22"/>
      <c r="SCH46" s="22"/>
      <c r="SCI46" s="22"/>
      <c r="SCJ46" s="22"/>
      <c r="SCK46" s="22"/>
      <c r="SCL46" s="22"/>
      <c r="SCM46" s="22"/>
      <c r="SCN46" s="22"/>
      <c r="SCO46" s="22"/>
      <c r="SCP46" s="22"/>
      <c r="SCQ46" s="22"/>
      <c r="SCR46" s="22"/>
      <c r="SCS46" s="22"/>
      <c r="SCT46" s="22"/>
      <c r="SCU46" s="22"/>
      <c r="SCV46" s="22"/>
      <c r="SCW46" s="22"/>
      <c r="SCX46" s="22"/>
      <c r="SCY46" s="22"/>
      <c r="SCZ46" s="22"/>
      <c r="SDA46" s="22"/>
      <c r="SDB46" s="22"/>
      <c r="SDC46" s="22"/>
      <c r="SDD46" s="22"/>
      <c r="SDE46" s="22"/>
      <c r="SDF46" s="22"/>
      <c r="SDG46" s="22"/>
      <c r="SDH46" s="22"/>
      <c r="SDI46" s="22"/>
      <c r="SDJ46" s="22"/>
      <c r="SDK46" s="22"/>
      <c r="SDL46" s="22"/>
      <c r="SDM46" s="22"/>
      <c r="SDN46" s="22"/>
      <c r="SDO46" s="22"/>
      <c r="SDP46" s="22"/>
      <c r="SDQ46" s="22"/>
      <c r="SDR46" s="22"/>
      <c r="SDS46" s="22"/>
      <c r="SDT46" s="22"/>
      <c r="SDU46" s="22"/>
      <c r="SDV46" s="22"/>
      <c r="SDW46" s="22"/>
      <c r="SDX46" s="22"/>
      <c r="SDY46" s="22"/>
      <c r="SDZ46" s="22"/>
      <c r="SEA46" s="22"/>
      <c r="SEB46" s="22"/>
      <c r="SEC46" s="22"/>
      <c r="SED46" s="22"/>
      <c r="SEE46" s="22"/>
      <c r="SEF46" s="22"/>
      <c r="SEG46" s="22"/>
      <c r="SEH46" s="22"/>
      <c r="SEI46" s="22"/>
      <c r="SEJ46" s="22"/>
      <c r="SEK46" s="22"/>
      <c r="SEL46" s="22"/>
      <c r="SEM46" s="22"/>
      <c r="SEN46" s="22"/>
      <c r="SEO46" s="22"/>
      <c r="SEP46" s="22"/>
      <c r="SEQ46" s="22"/>
      <c r="SER46" s="22"/>
      <c r="SES46" s="22"/>
      <c r="SET46" s="22"/>
      <c r="SEU46" s="22"/>
      <c r="SEV46" s="22"/>
      <c r="SEW46" s="22"/>
      <c r="SEX46" s="22"/>
      <c r="SEY46" s="22"/>
      <c r="SEZ46" s="22"/>
      <c r="SFA46" s="22"/>
      <c r="SFB46" s="22"/>
      <c r="SFC46" s="22"/>
      <c r="SFD46" s="22"/>
      <c r="SFE46" s="22"/>
      <c r="SFF46" s="22"/>
      <c r="SFG46" s="22"/>
      <c r="SFH46" s="22"/>
      <c r="SFI46" s="22"/>
      <c r="SFJ46" s="22"/>
      <c r="SFK46" s="22"/>
      <c r="SFL46" s="22"/>
      <c r="SFM46" s="22"/>
      <c r="SFN46" s="22"/>
      <c r="SFO46" s="22"/>
      <c r="SFP46" s="22"/>
      <c r="SFQ46" s="22"/>
      <c r="SFR46" s="22"/>
      <c r="SFS46" s="22"/>
      <c r="SFT46" s="22"/>
      <c r="SFU46" s="22"/>
      <c r="SFV46" s="22"/>
      <c r="SFW46" s="22"/>
      <c r="SFX46" s="22"/>
      <c r="SFY46" s="22"/>
      <c r="SFZ46" s="22"/>
      <c r="SGA46" s="22"/>
      <c r="SGB46" s="22"/>
      <c r="SGC46" s="22"/>
      <c r="SGD46" s="22"/>
      <c r="SGE46" s="22"/>
      <c r="SGF46" s="22"/>
      <c r="SGG46" s="22"/>
      <c r="SGH46" s="22"/>
      <c r="SGI46" s="22"/>
      <c r="SGJ46" s="22"/>
      <c r="SGK46" s="22"/>
      <c r="SGL46" s="22"/>
      <c r="SGM46" s="22"/>
      <c r="SGN46" s="22"/>
      <c r="SGO46" s="22"/>
      <c r="SGP46" s="22"/>
      <c r="SGQ46" s="22"/>
      <c r="SGR46" s="22"/>
      <c r="SGS46" s="22"/>
      <c r="SGT46" s="22"/>
      <c r="SGU46" s="22"/>
      <c r="SGV46" s="22"/>
      <c r="SGW46" s="22"/>
      <c r="SGX46" s="22"/>
      <c r="SGY46" s="22"/>
      <c r="SGZ46" s="22"/>
      <c r="SHA46" s="22"/>
      <c r="SHB46" s="22"/>
      <c r="SHC46" s="22"/>
      <c r="SHD46" s="22"/>
      <c r="SHE46" s="22"/>
      <c r="SHF46" s="22"/>
      <c r="SHG46" s="22"/>
      <c r="SHH46" s="22"/>
      <c r="SHI46" s="22"/>
      <c r="SHJ46" s="22"/>
      <c r="SHK46" s="22"/>
      <c r="SHL46" s="22"/>
      <c r="SHM46" s="22"/>
      <c r="SHN46" s="22"/>
      <c r="SHO46" s="22"/>
      <c r="SHP46" s="22"/>
      <c r="SHQ46" s="22"/>
      <c r="SHR46" s="22"/>
      <c r="SHS46" s="22"/>
      <c r="SHT46" s="22"/>
      <c r="SHU46" s="22"/>
      <c r="SHV46" s="22"/>
      <c r="SHW46" s="22"/>
      <c r="SHX46" s="22"/>
      <c r="SHY46" s="22"/>
      <c r="SHZ46" s="22"/>
      <c r="SIA46" s="22"/>
      <c r="SIB46" s="22"/>
      <c r="SIC46" s="22"/>
      <c r="SID46" s="22"/>
      <c r="SIE46" s="22"/>
      <c r="SIF46" s="22"/>
      <c r="SIG46" s="22"/>
      <c r="SIH46" s="22"/>
      <c r="SII46" s="22"/>
      <c r="SIJ46" s="22"/>
      <c r="SIK46" s="22"/>
      <c r="SIL46" s="22"/>
      <c r="SIM46" s="22"/>
      <c r="SIN46" s="22"/>
      <c r="SIO46" s="22"/>
      <c r="SIP46" s="22"/>
      <c r="SIQ46" s="22"/>
      <c r="SIR46" s="22"/>
      <c r="SIS46" s="22"/>
      <c r="SIT46" s="22"/>
      <c r="SIU46" s="22"/>
      <c r="SIV46" s="22"/>
      <c r="SIW46" s="22"/>
      <c r="SIX46" s="22"/>
      <c r="SIY46" s="22"/>
      <c r="SIZ46" s="22"/>
      <c r="SJA46" s="22"/>
      <c r="SJB46" s="22"/>
      <c r="SJC46" s="22"/>
      <c r="SJD46" s="22"/>
      <c r="SJE46" s="22"/>
      <c r="SJF46" s="22"/>
      <c r="SJG46" s="22"/>
      <c r="SJH46" s="22"/>
      <c r="SJI46" s="22"/>
      <c r="SJJ46" s="22"/>
      <c r="SJK46" s="22"/>
      <c r="SJL46" s="22"/>
      <c r="SJM46" s="22"/>
      <c r="SJN46" s="22"/>
      <c r="SJO46" s="22"/>
      <c r="SJP46" s="22"/>
      <c r="SJQ46" s="22"/>
      <c r="SJR46" s="22"/>
      <c r="SJS46" s="22"/>
      <c r="SJT46" s="22"/>
      <c r="SJU46" s="22"/>
      <c r="SJV46" s="22"/>
      <c r="SJW46" s="22"/>
      <c r="SJX46" s="22"/>
      <c r="SJY46" s="22"/>
      <c r="SJZ46" s="22"/>
      <c r="SKA46" s="22"/>
      <c r="SKB46" s="22"/>
      <c r="SKC46" s="22"/>
      <c r="SKD46" s="22"/>
      <c r="SKE46" s="22"/>
      <c r="SKF46" s="22"/>
      <c r="SKG46" s="22"/>
      <c r="SKH46" s="22"/>
      <c r="SKI46" s="22"/>
      <c r="SKJ46" s="22"/>
      <c r="SKK46" s="22"/>
      <c r="SKL46" s="22"/>
      <c r="SKM46" s="22"/>
      <c r="SKN46" s="22"/>
      <c r="SKO46" s="22"/>
      <c r="SKP46" s="22"/>
      <c r="SKQ46" s="22"/>
      <c r="SKR46" s="22"/>
      <c r="SKS46" s="22"/>
      <c r="SKT46" s="22"/>
      <c r="SKU46" s="22"/>
      <c r="SKV46" s="22"/>
      <c r="SKW46" s="22"/>
      <c r="SKX46" s="22"/>
      <c r="SKY46" s="22"/>
      <c r="SKZ46" s="22"/>
      <c r="SLA46" s="22"/>
      <c r="SLB46" s="22"/>
      <c r="SLC46" s="22"/>
      <c r="SLD46" s="22"/>
      <c r="SLE46" s="22"/>
      <c r="SLF46" s="22"/>
      <c r="SLG46" s="22"/>
      <c r="SLH46" s="22"/>
      <c r="SLI46" s="22"/>
      <c r="SLJ46" s="22"/>
      <c r="SLK46" s="22"/>
      <c r="SLL46" s="22"/>
      <c r="SLM46" s="22"/>
      <c r="SLN46" s="22"/>
      <c r="SLO46" s="22"/>
      <c r="SLP46" s="22"/>
      <c r="SLQ46" s="22"/>
      <c r="SLR46" s="22"/>
      <c r="SLS46" s="22"/>
      <c r="SLT46" s="22"/>
      <c r="SLU46" s="22"/>
      <c r="SLV46" s="22"/>
      <c r="SLW46" s="22"/>
      <c r="SLX46" s="22"/>
      <c r="SLY46" s="22"/>
      <c r="SLZ46" s="22"/>
      <c r="SMA46" s="22"/>
      <c r="SMB46" s="22"/>
      <c r="SMC46" s="22"/>
      <c r="SMD46" s="22"/>
      <c r="SME46" s="22"/>
      <c r="SMF46" s="22"/>
      <c r="SMG46" s="22"/>
      <c r="SMH46" s="22"/>
      <c r="SMI46" s="22"/>
      <c r="SMJ46" s="22"/>
      <c r="SMK46" s="22"/>
      <c r="SML46" s="22"/>
      <c r="SMM46" s="22"/>
      <c r="SMN46" s="22"/>
      <c r="SMO46" s="22"/>
      <c r="SMP46" s="22"/>
      <c r="SMQ46" s="22"/>
      <c r="SMR46" s="22"/>
      <c r="SMS46" s="22"/>
      <c r="SMT46" s="22"/>
      <c r="SMU46" s="22"/>
      <c r="SMV46" s="22"/>
      <c r="SMW46" s="22"/>
      <c r="SMX46" s="22"/>
      <c r="SMY46" s="22"/>
      <c r="SMZ46" s="22"/>
      <c r="SNA46" s="22"/>
      <c r="SNB46" s="22"/>
      <c r="SNC46" s="22"/>
      <c r="SND46" s="22"/>
      <c r="SNE46" s="22"/>
      <c r="SNF46" s="22"/>
      <c r="SNG46" s="22"/>
      <c r="SNH46" s="22"/>
      <c r="SNI46" s="22"/>
      <c r="SNJ46" s="22"/>
      <c r="SNK46" s="22"/>
      <c r="SNL46" s="22"/>
      <c r="SNM46" s="22"/>
      <c r="SNN46" s="22"/>
      <c r="SNO46" s="22"/>
      <c r="SNP46" s="22"/>
      <c r="SNQ46" s="22"/>
      <c r="SNR46" s="22"/>
      <c r="SNS46" s="22"/>
      <c r="SNT46" s="22"/>
      <c r="SNU46" s="22"/>
      <c r="SNV46" s="22"/>
      <c r="SNW46" s="22"/>
      <c r="SNX46" s="22"/>
      <c r="SNY46" s="22"/>
      <c r="SNZ46" s="22"/>
      <c r="SOA46" s="22"/>
      <c r="SOB46" s="22"/>
      <c r="SOC46" s="22"/>
      <c r="SOD46" s="22"/>
      <c r="SOE46" s="22"/>
      <c r="SOF46" s="22"/>
      <c r="SOG46" s="22"/>
      <c r="SOH46" s="22"/>
      <c r="SOI46" s="22"/>
      <c r="SOJ46" s="22"/>
      <c r="SOK46" s="22"/>
      <c r="SOL46" s="22"/>
      <c r="SOM46" s="22"/>
      <c r="SON46" s="22"/>
      <c r="SOO46" s="22"/>
      <c r="SOP46" s="22"/>
      <c r="SOQ46" s="22"/>
      <c r="SOR46" s="22"/>
      <c r="SOS46" s="22"/>
      <c r="SOT46" s="22"/>
      <c r="SOU46" s="22"/>
      <c r="SOV46" s="22"/>
      <c r="SOW46" s="22"/>
      <c r="SOX46" s="22"/>
      <c r="SOY46" s="22"/>
      <c r="SOZ46" s="22"/>
      <c r="SPA46" s="22"/>
      <c r="SPB46" s="22"/>
      <c r="SPC46" s="22"/>
      <c r="SPD46" s="22"/>
      <c r="SPE46" s="22"/>
      <c r="SPF46" s="22"/>
      <c r="SPG46" s="22"/>
      <c r="SPH46" s="22"/>
      <c r="SPI46" s="22"/>
      <c r="SPJ46" s="22"/>
      <c r="SPK46" s="22"/>
      <c r="SPL46" s="22"/>
      <c r="SPM46" s="22"/>
      <c r="SPN46" s="22"/>
      <c r="SPO46" s="22"/>
      <c r="SPP46" s="22"/>
      <c r="SPQ46" s="22"/>
      <c r="SPR46" s="22"/>
      <c r="SPS46" s="22"/>
      <c r="SPT46" s="22"/>
      <c r="SPU46" s="22"/>
      <c r="SPV46" s="22"/>
      <c r="SPW46" s="22"/>
      <c r="SPX46" s="22"/>
      <c r="SPY46" s="22"/>
      <c r="SPZ46" s="22"/>
      <c r="SQA46" s="22"/>
      <c r="SQB46" s="22"/>
      <c r="SQC46" s="22"/>
      <c r="SQD46" s="22"/>
      <c r="SQE46" s="22"/>
      <c r="SQF46" s="22"/>
      <c r="SQG46" s="22"/>
      <c r="SQH46" s="22"/>
      <c r="SQI46" s="22"/>
      <c r="SQJ46" s="22"/>
      <c r="SQK46" s="22"/>
      <c r="SQL46" s="22"/>
      <c r="SQM46" s="22"/>
      <c r="SQN46" s="22"/>
      <c r="SQO46" s="22"/>
      <c r="SQP46" s="22"/>
      <c r="SQQ46" s="22"/>
      <c r="SQR46" s="22"/>
      <c r="SQS46" s="22"/>
      <c r="SQT46" s="22"/>
      <c r="SQU46" s="22"/>
      <c r="SQV46" s="22"/>
      <c r="SQW46" s="22"/>
      <c r="SQX46" s="22"/>
      <c r="SQY46" s="22"/>
      <c r="SQZ46" s="22"/>
      <c r="SRA46" s="22"/>
      <c r="SRB46" s="22"/>
      <c r="SRC46" s="22"/>
      <c r="SRD46" s="22"/>
      <c r="SRE46" s="22"/>
      <c r="SRF46" s="22"/>
      <c r="SRG46" s="22"/>
      <c r="SRH46" s="22"/>
      <c r="SRI46" s="22"/>
      <c r="SRJ46" s="22"/>
      <c r="SRK46" s="22"/>
      <c r="SRL46" s="22"/>
      <c r="SRM46" s="22"/>
      <c r="SRN46" s="22"/>
      <c r="SRO46" s="22"/>
      <c r="SRP46" s="22"/>
      <c r="SRQ46" s="22"/>
      <c r="SRR46" s="22"/>
      <c r="SRS46" s="22"/>
      <c r="SRT46" s="22"/>
      <c r="SRU46" s="22"/>
      <c r="SRV46" s="22"/>
      <c r="SRW46" s="22"/>
      <c r="SRX46" s="22"/>
      <c r="SRY46" s="22"/>
      <c r="SRZ46" s="22"/>
      <c r="SSA46" s="22"/>
      <c r="SSB46" s="22"/>
      <c r="SSC46" s="22"/>
      <c r="SSD46" s="22"/>
      <c r="SSE46" s="22"/>
      <c r="SSF46" s="22"/>
      <c r="SSG46" s="22"/>
      <c r="SSH46" s="22"/>
      <c r="SSI46" s="22"/>
      <c r="SSJ46" s="22"/>
      <c r="SSK46" s="22"/>
      <c r="SSL46" s="22"/>
      <c r="SSM46" s="22"/>
      <c r="SSN46" s="22"/>
      <c r="SSO46" s="22"/>
      <c r="SSP46" s="22"/>
      <c r="SSQ46" s="22"/>
      <c r="SSR46" s="22"/>
      <c r="SSS46" s="22"/>
      <c r="SST46" s="22"/>
      <c r="SSU46" s="22"/>
      <c r="SSV46" s="22"/>
      <c r="SSW46" s="22"/>
      <c r="SSX46" s="22"/>
      <c r="SSY46" s="22"/>
      <c r="SSZ46" s="22"/>
      <c r="STA46" s="22"/>
      <c r="STB46" s="22"/>
      <c r="STC46" s="22"/>
      <c r="STD46" s="22"/>
      <c r="STE46" s="22"/>
      <c r="STF46" s="22"/>
      <c r="STG46" s="22"/>
      <c r="STH46" s="22"/>
      <c r="STI46" s="22"/>
      <c r="STJ46" s="22"/>
      <c r="STK46" s="22"/>
      <c r="STL46" s="22"/>
      <c r="STM46" s="22"/>
      <c r="STN46" s="22"/>
      <c r="STO46" s="22"/>
      <c r="STP46" s="22"/>
      <c r="STQ46" s="22"/>
      <c r="STR46" s="22"/>
      <c r="STS46" s="22"/>
      <c r="STT46" s="22"/>
      <c r="STU46" s="22"/>
      <c r="STV46" s="22"/>
      <c r="STW46" s="22"/>
      <c r="STX46" s="22"/>
      <c r="STY46" s="22"/>
      <c r="STZ46" s="22"/>
      <c r="SUA46" s="22"/>
      <c r="SUB46" s="22"/>
      <c r="SUC46" s="22"/>
      <c r="SUD46" s="22"/>
      <c r="SUE46" s="22"/>
      <c r="SUF46" s="22"/>
      <c r="SUG46" s="22"/>
      <c r="SUH46" s="22"/>
      <c r="SUI46" s="22"/>
      <c r="SUJ46" s="22"/>
      <c r="SUK46" s="22"/>
      <c r="SUL46" s="22"/>
      <c r="SUM46" s="22"/>
      <c r="SUN46" s="22"/>
      <c r="SUO46" s="22"/>
      <c r="SUP46" s="22"/>
      <c r="SUQ46" s="22"/>
      <c r="SUR46" s="22"/>
      <c r="SUS46" s="22"/>
      <c r="SUT46" s="22"/>
      <c r="SUU46" s="22"/>
      <c r="SUV46" s="22"/>
      <c r="SUW46" s="22"/>
      <c r="SUX46" s="22"/>
      <c r="SUY46" s="22"/>
      <c r="SUZ46" s="22"/>
      <c r="SVA46" s="22"/>
      <c r="SVB46" s="22"/>
      <c r="SVC46" s="22"/>
      <c r="SVD46" s="22"/>
      <c r="SVE46" s="22"/>
      <c r="SVF46" s="22"/>
      <c r="SVG46" s="22"/>
      <c r="SVH46" s="22"/>
      <c r="SVI46" s="22"/>
      <c r="SVJ46" s="22"/>
      <c r="SVK46" s="22"/>
      <c r="SVL46" s="22"/>
      <c r="SVM46" s="22"/>
      <c r="SVN46" s="22"/>
      <c r="SVO46" s="22"/>
      <c r="SVP46" s="22"/>
      <c r="SVQ46" s="22"/>
      <c r="SVR46" s="22"/>
      <c r="SVS46" s="22"/>
      <c r="SVT46" s="22"/>
      <c r="SVU46" s="22"/>
      <c r="SVV46" s="22"/>
      <c r="SVW46" s="22"/>
      <c r="SVX46" s="22"/>
      <c r="SVY46" s="22"/>
      <c r="SVZ46" s="22"/>
      <c r="SWA46" s="22"/>
      <c r="SWB46" s="22"/>
      <c r="SWC46" s="22"/>
      <c r="SWD46" s="22"/>
      <c r="SWE46" s="22"/>
      <c r="SWF46" s="22"/>
      <c r="SWG46" s="22"/>
      <c r="SWH46" s="22"/>
      <c r="SWI46" s="22"/>
      <c r="SWJ46" s="22"/>
      <c r="SWK46" s="22"/>
      <c r="SWL46" s="22"/>
      <c r="SWM46" s="22"/>
      <c r="SWN46" s="22"/>
      <c r="SWO46" s="22"/>
      <c r="SWP46" s="22"/>
      <c r="SWQ46" s="22"/>
      <c r="SWR46" s="22"/>
      <c r="SWS46" s="22"/>
      <c r="SWT46" s="22"/>
      <c r="SWU46" s="22"/>
      <c r="SWV46" s="22"/>
      <c r="SWW46" s="22"/>
      <c r="SWX46" s="22"/>
      <c r="SWY46" s="22"/>
      <c r="SWZ46" s="22"/>
      <c r="SXA46" s="22"/>
      <c r="SXB46" s="22"/>
      <c r="SXC46" s="22"/>
      <c r="SXD46" s="22"/>
      <c r="SXE46" s="22"/>
      <c r="SXF46" s="22"/>
      <c r="SXG46" s="22"/>
      <c r="SXH46" s="22"/>
      <c r="SXI46" s="22"/>
      <c r="SXJ46" s="22"/>
      <c r="SXK46" s="22"/>
      <c r="SXL46" s="22"/>
      <c r="SXM46" s="22"/>
      <c r="SXN46" s="22"/>
      <c r="SXO46" s="22"/>
      <c r="SXP46" s="22"/>
      <c r="SXQ46" s="22"/>
      <c r="SXR46" s="22"/>
      <c r="SXS46" s="22"/>
      <c r="SXT46" s="22"/>
      <c r="SXU46" s="22"/>
      <c r="SXV46" s="22"/>
      <c r="SXW46" s="22"/>
      <c r="SXX46" s="22"/>
      <c r="SXY46" s="22"/>
      <c r="SXZ46" s="22"/>
      <c r="SYA46" s="22"/>
      <c r="SYB46" s="22"/>
      <c r="SYC46" s="22"/>
      <c r="SYD46" s="22"/>
      <c r="SYE46" s="22"/>
      <c r="SYF46" s="22"/>
      <c r="SYG46" s="22"/>
      <c r="SYH46" s="22"/>
      <c r="SYI46" s="22"/>
      <c r="SYJ46" s="22"/>
      <c r="SYK46" s="22"/>
      <c r="SYL46" s="22"/>
      <c r="SYM46" s="22"/>
      <c r="SYN46" s="22"/>
      <c r="SYO46" s="22"/>
      <c r="SYP46" s="22"/>
      <c r="SYQ46" s="22"/>
      <c r="SYR46" s="22"/>
      <c r="SYS46" s="22"/>
      <c r="SYT46" s="22"/>
      <c r="SYU46" s="22"/>
      <c r="SYV46" s="22"/>
      <c r="SYW46" s="22"/>
      <c r="SYX46" s="22"/>
      <c r="SYY46" s="22"/>
      <c r="SYZ46" s="22"/>
      <c r="SZA46" s="22"/>
      <c r="SZB46" s="22"/>
      <c r="SZC46" s="22"/>
      <c r="SZD46" s="22"/>
      <c r="SZE46" s="22"/>
      <c r="SZF46" s="22"/>
      <c r="SZG46" s="22"/>
      <c r="SZH46" s="22"/>
      <c r="SZI46" s="22"/>
      <c r="SZJ46" s="22"/>
      <c r="SZK46" s="22"/>
      <c r="SZL46" s="22"/>
      <c r="SZM46" s="22"/>
      <c r="SZN46" s="22"/>
      <c r="SZO46" s="22"/>
      <c r="SZP46" s="22"/>
      <c r="SZQ46" s="22"/>
      <c r="SZR46" s="22"/>
      <c r="SZS46" s="22"/>
      <c r="SZT46" s="22"/>
      <c r="SZU46" s="22"/>
      <c r="SZV46" s="22"/>
      <c r="SZW46" s="22"/>
      <c r="SZX46" s="22"/>
      <c r="SZY46" s="22"/>
      <c r="SZZ46" s="22"/>
      <c r="TAA46" s="22"/>
      <c r="TAB46" s="22"/>
      <c r="TAC46" s="22"/>
      <c r="TAD46" s="22"/>
      <c r="TAE46" s="22"/>
      <c r="TAF46" s="22"/>
      <c r="TAG46" s="22"/>
      <c r="TAH46" s="22"/>
      <c r="TAI46" s="22"/>
      <c r="TAJ46" s="22"/>
      <c r="TAK46" s="22"/>
      <c r="TAL46" s="22"/>
      <c r="TAM46" s="22"/>
      <c r="TAN46" s="22"/>
      <c r="TAO46" s="22"/>
      <c r="TAP46" s="22"/>
      <c r="TAQ46" s="22"/>
      <c r="TAR46" s="22"/>
      <c r="TAS46" s="22"/>
      <c r="TAT46" s="22"/>
      <c r="TAU46" s="22"/>
      <c r="TAV46" s="22"/>
      <c r="TAW46" s="22"/>
      <c r="TAX46" s="22"/>
      <c r="TAY46" s="22"/>
      <c r="TAZ46" s="22"/>
      <c r="TBA46" s="22"/>
      <c r="TBB46" s="22"/>
      <c r="TBC46" s="22"/>
      <c r="TBD46" s="22"/>
      <c r="TBE46" s="22"/>
      <c r="TBF46" s="22"/>
      <c r="TBG46" s="22"/>
      <c r="TBH46" s="22"/>
      <c r="TBI46" s="22"/>
      <c r="TBJ46" s="22"/>
      <c r="TBK46" s="22"/>
      <c r="TBL46" s="22"/>
      <c r="TBM46" s="22"/>
      <c r="TBN46" s="22"/>
      <c r="TBO46" s="22"/>
      <c r="TBP46" s="22"/>
      <c r="TBQ46" s="22"/>
      <c r="TBR46" s="22"/>
      <c r="TBS46" s="22"/>
      <c r="TBT46" s="22"/>
      <c r="TBU46" s="22"/>
      <c r="TBV46" s="22"/>
      <c r="TBW46" s="22"/>
      <c r="TBX46" s="22"/>
      <c r="TBY46" s="22"/>
      <c r="TBZ46" s="22"/>
      <c r="TCA46" s="22"/>
      <c r="TCB46" s="22"/>
      <c r="TCC46" s="22"/>
      <c r="TCD46" s="22"/>
      <c r="TCE46" s="22"/>
      <c r="TCF46" s="22"/>
      <c r="TCG46" s="22"/>
      <c r="TCH46" s="22"/>
      <c r="TCI46" s="22"/>
      <c r="TCJ46" s="22"/>
      <c r="TCK46" s="22"/>
      <c r="TCL46" s="22"/>
      <c r="TCM46" s="22"/>
      <c r="TCN46" s="22"/>
      <c r="TCO46" s="22"/>
      <c r="TCP46" s="22"/>
      <c r="TCQ46" s="22"/>
      <c r="TCR46" s="22"/>
      <c r="TCS46" s="22"/>
      <c r="TCT46" s="22"/>
      <c r="TCU46" s="22"/>
      <c r="TCV46" s="22"/>
      <c r="TCW46" s="22"/>
      <c r="TCX46" s="22"/>
      <c r="TCY46" s="22"/>
      <c r="TCZ46" s="22"/>
      <c r="TDA46" s="22"/>
      <c r="TDB46" s="22"/>
      <c r="TDC46" s="22"/>
      <c r="TDD46" s="22"/>
      <c r="TDE46" s="22"/>
      <c r="TDF46" s="22"/>
      <c r="TDG46" s="22"/>
      <c r="TDH46" s="22"/>
      <c r="TDI46" s="22"/>
      <c r="TDJ46" s="22"/>
      <c r="TDK46" s="22"/>
      <c r="TDL46" s="22"/>
      <c r="TDM46" s="22"/>
      <c r="TDN46" s="22"/>
      <c r="TDO46" s="22"/>
      <c r="TDP46" s="22"/>
      <c r="TDQ46" s="22"/>
      <c r="TDR46" s="22"/>
      <c r="TDS46" s="22"/>
      <c r="TDT46" s="22"/>
      <c r="TDU46" s="22"/>
      <c r="TDV46" s="22"/>
      <c r="TDW46" s="22"/>
      <c r="TDX46" s="22"/>
      <c r="TDY46" s="22"/>
      <c r="TDZ46" s="22"/>
      <c r="TEA46" s="22"/>
      <c r="TEB46" s="22"/>
      <c r="TEC46" s="22"/>
      <c r="TED46" s="22"/>
      <c r="TEE46" s="22"/>
      <c r="TEF46" s="22"/>
      <c r="TEG46" s="22"/>
      <c r="TEH46" s="22"/>
      <c r="TEI46" s="22"/>
      <c r="TEJ46" s="22"/>
      <c r="TEK46" s="22"/>
      <c r="TEL46" s="22"/>
      <c r="TEM46" s="22"/>
      <c r="TEN46" s="22"/>
      <c r="TEO46" s="22"/>
      <c r="TEP46" s="22"/>
      <c r="TEQ46" s="22"/>
      <c r="TER46" s="22"/>
      <c r="TES46" s="22"/>
      <c r="TET46" s="22"/>
      <c r="TEU46" s="22"/>
      <c r="TEV46" s="22"/>
      <c r="TEW46" s="22"/>
      <c r="TEX46" s="22"/>
      <c r="TEY46" s="22"/>
      <c r="TEZ46" s="22"/>
      <c r="TFA46" s="22"/>
      <c r="TFB46" s="22"/>
      <c r="TFC46" s="22"/>
      <c r="TFD46" s="22"/>
      <c r="TFE46" s="22"/>
      <c r="TFF46" s="22"/>
      <c r="TFG46" s="22"/>
      <c r="TFH46" s="22"/>
      <c r="TFI46" s="22"/>
      <c r="TFJ46" s="22"/>
      <c r="TFK46" s="22"/>
      <c r="TFL46" s="22"/>
      <c r="TFM46" s="22"/>
      <c r="TFN46" s="22"/>
      <c r="TFO46" s="22"/>
      <c r="TFP46" s="22"/>
      <c r="TFQ46" s="22"/>
      <c r="TFR46" s="22"/>
      <c r="TFS46" s="22"/>
      <c r="TFT46" s="22"/>
      <c r="TFU46" s="22"/>
      <c r="TFV46" s="22"/>
      <c r="TFW46" s="22"/>
      <c r="TFX46" s="22"/>
      <c r="TFY46" s="22"/>
      <c r="TFZ46" s="22"/>
      <c r="TGA46" s="22"/>
      <c r="TGB46" s="22"/>
      <c r="TGC46" s="22"/>
      <c r="TGD46" s="22"/>
      <c r="TGE46" s="22"/>
      <c r="TGF46" s="22"/>
      <c r="TGG46" s="22"/>
      <c r="TGH46" s="22"/>
      <c r="TGI46" s="22"/>
      <c r="TGJ46" s="22"/>
      <c r="TGK46" s="22"/>
      <c r="TGL46" s="22"/>
      <c r="TGM46" s="22"/>
      <c r="TGN46" s="22"/>
      <c r="TGO46" s="22"/>
      <c r="TGP46" s="22"/>
      <c r="TGQ46" s="22"/>
      <c r="TGR46" s="22"/>
      <c r="TGS46" s="22"/>
      <c r="TGT46" s="22"/>
      <c r="TGU46" s="22"/>
      <c r="TGV46" s="22"/>
      <c r="TGW46" s="22"/>
      <c r="TGX46" s="22"/>
      <c r="TGY46" s="22"/>
      <c r="TGZ46" s="22"/>
      <c r="THA46" s="22"/>
      <c r="THB46" s="22"/>
      <c r="THC46" s="22"/>
      <c r="THD46" s="22"/>
      <c r="THE46" s="22"/>
      <c r="THF46" s="22"/>
      <c r="THG46" s="22"/>
      <c r="THH46" s="22"/>
      <c r="THI46" s="22"/>
      <c r="THJ46" s="22"/>
      <c r="THK46" s="22"/>
      <c r="THL46" s="22"/>
      <c r="THM46" s="22"/>
      <c r="THN46" s="22"/>
      <c r="THO46" s="22"/>
      <c r="THP46" s="22"/>
      <c r="THQ46" s="22"/>
      <c r="THR46" s="22"/>
      <c r="THS46" s="22"/>
      <c r="THT46" s="22"/>
      <c r="THU46" s="22"/>
      <c r="THV46" s="22"/>
      <c r="THW46" s="22"/>
      <c r="THX46" s="22"/>
      <c r="THY46" s="22"/>
      <c r="THZ46" s="22"/>
      <c r="TIA46" s="22"/>
      <c r="TIB46" s="22"/>
      <c r="TIC46" s="22"/>
      <c r="TID46" s="22"/>
      <c r="TIE46" s="22"/>
      <c r="TIF46" s="22"/>
      <c r="TIG46" s="22"/>
      <c r="TIH46" s="22"/>
      <c r="TII46" s="22"/>
      <c r="TIJ46" s="22"/>
      <c r="TIK46" s="22"/>
      <c r="TIL46" s="22"/>
      <c r="TIM46" s="22"/>
      <c r="TIN46" s="22"/>
      <c r="TIO46" s="22"/>
      <c r="TIP46" s="22"/>
      <c r="TIQ46" s="22"/>
      <c r="TIR46" s="22"/>
      <c r="TIS46" s="22"/>
      <c r="TIT46" s="22"/>
      <c r="TIU46" s="22"/>
      <c r="TIV46" s="22"/>
      <c r="TIW46" s="22"/>
      <c r="TIX46" s="22"/>
      <c r="TIY46" s="22"/>
      <c r="TIZ46" s="22"/>
      <c r="TJA46" s="22"/>
      <c r="TJB46" s="22"/>
      <c r="TJC46" s="22"/>
      <c r="TJD46" s="22"/>
      <c r="TJE46" s="22"/>
      <c r="TJF46" s="22"/>
      <c r="TJG46" s="22"/>
      <c r="TJH46" s="22"/>
      <c r="TJI46" s="22"/>
      <c r="TJJ46" s="22"/>
      <c r="TJK46" s="22"/>
      <c r="TJL46" s="22"/>
      <c r="TJM46" s="22"/>
      <c r="TJN46" s="22"/>
      <c r="TJO46" s="22"/>
      <c r="TJP46" s="22"/>
      <c r="TJQ46" s="22"/>
      <c r="TJR46" s="22"/>
      <c r="TJS46" s="22"/>
      <c r="TJT46" s="22"/>
      <c r="TJU46" s="22"/>
      <c r="TJV46" s="22"/>
      <c r="TJW46" s="22"/>
      <c r="TJX46" s="22"/>
      <c r="TJY46" s="22"/>
      <c r="TJZ46" s="22"/>
      <c r="TKA46" s="22"/>
      <c r="TKB46" s="22"/>
      <c r="TKC46" s="22"/>
      <c r="TKD46" s="22"/>
      <c r="TKE46" s="22"/>
      <c r="TKF46" s="22"/>
      <c r="TKG46" s="22"/>
      <c r="TKH46" s="22"/>
      <c r="TKI46" s="22"/>
      <c r="TKJ46" s="22"/>
      <c r="TKK46" s="22"/>
      <c r="TKL46" s="22"/>
      <c r="TKM46" s="22"/>
      <c r="TKN46" s="22"/>
      <c r="TKO46" s="22"/>
      <c r="TKP46" s="22"/>
      <c r="TKQ46" s="22"/>
      <c r="TKR46" s="22"/>
      <c r="TKS46" s="22"/>
      <c r="TKT46" s="22"/>
      <c r="TKU46" s="22"/>
      <c r="TKV46" s="22"/>
      <c r="TKW46" s="22"/>
      <c r="TKX46" s="22"/>
      <c r="TKY46" s="22"/>
      <c r="TKZ46" s="22"/>
      <c r="TLA46" s="22"/>
      <c r="TLB46" s="22"/>
      <c r="TLC46" s="22"/>
      <c r="TLD46" s="22"/>
      <c r="TLE46" s="22"/>
      <c r="TLF46" s="22"/>
      <c r="TLG46" s="22"/>
      <c r="TLH46" s="22"/>
      <c r="TLI46" s="22"/>
      <c r="TLJ46" s="22"/>
      <c r="TLK46" s="22"/>
      <c r="TLL46" s="22"/>
      <c r="TLM46" s="22"/>
      <c r="TLN46" s="22"/>
      <c r="TLO46" s="22"/>
      <c r="TLP46" s="22"/>
      <c r="TLQ46" s="22"/>
      <c r="TLR46" s="22"/>
      <c r="TLS46" s="22"/>
      <c r="TLT46" s="22"/>
      <c r="TLU46" s="22"/>
      <c r="TLV46" s="22"/>
      <c r="TLW46" s="22"/>
      <c r="TLX46" s="22"/>
      <c r="TLY46" s="22"/>
      <c r="TLZ46" s="22"/>
      <c r="TMA46" s="22"/>
      <c r="TMB46" s="22"/>
      <c r="TMC46" s="22"/>
      <c r="TMD46" s="22"/>
      <c r="TME46" s="22"/>
      <c r="TMF46" s="22"/>
      <c r="TMG46" s="22"/>
      <c r="TMH46" s="22"/>
      <c r="TMI46" s="22"/>
      <c r="TMJ46" s="22"/>
      <c r="TMK46" s="22"/>
      <c r="TML46" s="22"/>
      <c r="TMM46" s="22"/>
      <c r="TMN46" s="22"/>
      <c r="TMO46" s="22"/>
      <c r="TMP46" s="22"/>
      <c r="TMQ46" s="22"/>
      <c r="TMR46" s="22"/>
      <c r="TMS46" s="22"/>
      <c r="TMT46" s="22"/>
      <c r="TMU46" s="22"/>
      <c r="TMV46" s="22"/>
      <c r="TMW46" s="22"/>
      <c r="TMX46" s="22"/>
      <c r="TMY46" s="22"/>
      <c r="TMZ46" s="22"/>
      <c r="TNA46" s="22"/>
      <c r="TNB46" s="22"/>
      <c r="TNC46" s="22"/>
      <c r="TND46" s="22"/>
      <c r="TNE46" s="22"/>
      <c r="TNF46" s="22"/>
      <c r="TNG46" s="22"/>
      <c r="TNH46" s="22"/>
      <c r="TNI46" s="22"/>
      <c r="TNJ46" s="22"/>
      <c r="TNK46" s="22"/>
      <c r="TNL46" s="22"/>
      <c r="TNM46" s="22"/>
      <c r="TNN46" s="22"/>
      <c r="TNO46" s="22"/>
      <c r="TNP46" s="22"/>
      <c r="TNQ46" s="22"/>
      <c r="TNR46" s="22"/>
      <c r="TNS46" s="22"/>
      <c r="TNT46" s="22"/>
      <c r="TNU46" s="22"/>
      <c r="TNV46" s="22"/>
      <c r="TNW46" s="22"/>
      <c r="TNX46" s="22"/>
      <c r="TNY46" s="22"/>
      <c r="TNZ46" s="22"/>
      <c r="TOA46" s="22"/>
      <c r="TOB46" s="22"/>
      <c r="TOC46" s="22"/>
      <c r="TOD46" s="22"/>
      <c r="TOE46" s="22"/>
      <c r="TOF46" s="22"/>
      <c r="TOG46" s="22"/>
      <c r="TOH46" s="22"/>
      <c r="TOI46" s="22"/>
      <c r="TOJ46" s="22"/>
      <c r="TOK46" s="22"/>
      <c r="TOL46" s="22"/>
      <c r="TOM46" s="22"/>
      <c r="TON46" s="22"/>
      <c r="TOO46" s="22"/>
      <c r="TOP46" s="22"/>
      <c r="TOQ46" s="22"/>
      <c r="TOR46" s="22"/>
      <c r="TOS46" s="22"/>
      <c r="TOT46" s="22"/>
      <c r="TOU46" s="22"/>
      <c r="TOV46" s="22"/>
      <c r="TOW46" s="22"/>
      <c r="TOX46" s="22"/>
      <c r="TOY46" s="22"/>
      <c r="TOZ46" s="22"/>
      <c r="TPA46" s="22"/>
      <c r="TPB46" s="22"/>
      <c r="TPC46" s="22"/>
      <c r="TPD46" s="22"/>
      <c r="TPE46" s="22"/>
      <c r="TPF46" s="22"/>
      <c r="TPG46" s="22"/>
      <c r="TPH46" s="22"/>
      <c r="TPI46" s="22"/>
      <c r="TPJ46" s="22"/>
      <c r="TPK46" s="22"/>
      <c r="TPL46" s="22"/>
      <c r="TPM46" s="22"/>
      <c r="TPN46" s="22"/>
      <c r="TPO46" s="22"/>
      <c r="TPP46" s="22"/>
      <c r="TPQ46" s="22"/>
      <c r="TPR46" s="22"/>
      <c r="TPS46" s="22"/>
      <c r="TPT46" s="22"/>
      <c r="TPU46" s="22"/>
      <c r="TPV46" s="22"/>
      <c r="TPW46" s="22"/>
      <c r="TPX46" s="22"/>
      <c r="TPY46" s="22"/>
      <c r="TPZ46" s="22"/>
      <c r="TQA46" s="22"/>
      <c r="TQB46" s="22"/>
      <c r="TQC46" s="22"/>
      <c r="TQD46" s="22"/>
      <c r="TQE46" s="22"/>
      <c r="TQF46" s="22"/>
      <c r="TQG46" s="22"/>
      <c r="TQH46" s="22"/>
      <c r="TQI46" s="22"/>
      <c r="TQJ46" s="22"/>
      <c r="TQK46" s="22"/>
      <c r="TQL46" s="22"/>
      <c r="TQM46" s="22"/>
      <c r="TQN46" s="22"/>
      <c r="TQO46" s="22"/>
      <c r="TQP46" s="22"/>
      <c r="TQQ46" s="22"/>
      <c r="TQR46" s="22"/>
      <c r="TQS46" s="22"/>
      <c r="TQT46" s="22"/>
      <c r="TQU46" s="22"/>
      <c r="TQV46" s="22"/>
      <c r="TQW46" s="22"/>
      <c r="TQX46" s="22"/>
      <c r="TQY46" s="22"/>
      <c r="TQZ46" s="22"/>
      <c r="TRA46" s="22"/>
      <c r="TRB46" s="22"/>
      <c r="TRC46" s="22"/>
      <c r="TRD46" s="22"/>
      <c r="TRE46" s="22"/>
      <c r="TRF46" s="22"/>
      <c r="TRG46" s="22"/>
      <c r="TRH46" s="22"/>
      <c r="TRI46" s="22"/>
      <c r="TRJ46" s="22"/>
      <c r="TRK46" s="22"/>
      <c r="TRL46" s="22"/>
      <c r="TRM46" s="22"/>
      <c r="TRN46" s="22"/>
      <c r="TRO46" s="22"/>
      <c r="TRP46" s="22"/>
      <c r="TRQ46" s="22"/>
      <c r="TRR46" s="22"/>
      <c r="TRS46" s="22"/>
      <c r="TRT46" s="22"/>
      <c r="TRU46" s="22"/>
      <c r="TRV46" s="22"/>
      <c r="TRW46" s="22"/>
      <c r="TRX46" s="22"/>
      <c r="TRY46" s="22"/>
      <c r="TRZ46" s="22"/>
      <c r="TSA46" s="22"/>
      <c r="TSB46" s="22"/>
      <c r="TSC46" s="22"/>
      <c r="TSD46" s="22"/>
      <c r="TSE46" s="22"/>
      <c r="TSF46" s="22"/>
      <c r="TSG46" s="22"/>
      <c r="TSH46" s="22"/>
      <c r="TSI46" s="22"/>
      <c r="TSJ46" s="22"/>
      <c r="TSK46" s="22"/>
      <c r="TSL46" s="22"/>
      <c r="TSM46" s="22"/>
      <c r="TSN46" s="22"/>
      <c r="TSO46" s="22"/>
      <c r="TSP46" s="22"/>
      <c r="TSQ46" s="22"/>
      <c r="TSR46" s="22"/>
      <c r="TSS46" s="22"/>
      <c r="TST46" s="22"/>
      <c r="TSU46" s="22"/>
      <c r="TSV46" s="22"/>
      <c r="TSW46" s="22"/>
      <c r="TSX46" s="22"/>
      <c r="TSY46" s="22"/>
      <c r="TSZ46" s="22"/>
      <c r="TTA46" s="22"/>
      <c r="TTB46" s="22"/>
      <c r="TTC46" s="22"/>
      <c r="TTD46" s="22"/>
      <c r="TTE46" s="22"/>
      <c r="TTF46" s="22"/>
      <c r="TTG46" s="22"/>
      <c r="TTH46" s="22"/>
      <c r="TTI46" s="22"/>
      <c r="TTJ46" s="22"/>
      <c r="TTK46" s="22"/>
      <c r="TTL46" s="22"/>
      <c r="TTM46" s="22"/>
      <c r="TTN46" s="22"/>
      <c r="TTO46" s="22"/>
      <c r="TTP46" s="22"/>
      <c r="TTQ46" s="22"/>
      <c r="TTR46" s="22"/>
      <c r="TTS46" s="22"/>
      <c r="TTT46" s="22"/>
      <c r="TTU46" s="22"/>
      <c r="TTV46" s="22"/>
      <c r="TTW46" s="22"/>
      <c r="TTX46" s="22"/>
      <c r="TTY46" s="22"/>
      <c r="TTZ46" s="22"/>
      <c r="TUA46" s="22"/>
      <c r="TUB46" s="22"/>
      <c r="TUC46" s="22"/>
      <c r="TUD46" s="22"/>
      <c r="TUE46" s="22"/>
      <c r="TUF46" s="22"/>
      <c r="TUG46" s="22"/>
      <c r="TUH46" s="22"/>
      <c r="TUI46" s="22"/>
      <c r="TUJ46" s="22"/>
      <c r="TUK46" s="22"/>
      <c r="TUL46" s="22"/>
      <c r="TUM46" s="22"/>
      <c r="TUN46" s="22"/>
      <c r="TUO46" s="22"/>
      <c r="TUP46" s="22"/>
      <c r="TUQ46" s="22"/>
      <c r="TUR46" s="22"/>
      <c r="TUS46" s="22"/>
      <c r="TUT46" s="22"/>
      <c r="TUU46" s="22"/>
      <c r="TUV46" s="22"/>
      <c r="TUW46" s="22"/>
      <c r="TUX46" s="22"/>
      <c r="TUY46" s="22"/>
      <c r="TUZ46" s="22"/>
      <c r="TVA46" s="22"/>
      <c r="TVB46" s="22"/>
      <c r="TVC46" s="22"/>
      <c r="TVD46" s="22"/>
      <c r="TVE46" s="22"/>
      <c r="TVF46" s="22"/>
      <c r="TVG46" s="22"/>
      <c r="TVH46" s="22"/>
      <c r="TVI46" s="22"/>
      <c r="TVJ46" s="22"/>
      <c r="TVK46" s="22"/>
      <c r="TVL46" s="22"/>
      <c r="TVM46" s="22"/>
      <c r="TVN46" s="22"/>
      <c r="TVO46" s="22"/>
      <c r="TVP46" s="22"/>
      <c r="TVQ46" s="22"/>
      <c r="TVR46" s="22"/>
      <c r="TVS46" s="22"/>
      <c r="TVT46" s="22"/>
      <c r="TVU46" s="22"/>
      <c r="TVV46" s="22"/>
      <c r="TVW46" s="22"/>
      <c r="TVX46" s="22"/>
      <c r="TVY46" s="22"/>
      <c r="TVZ46" s="22"/>
      <c r="TWA46" s="22"/>
      <c r="TWB46" s="22"/>
      <c r="TWC46" s="22"/>
      <c r="TWD46" s="22"/>
      <c r="TWE46" s="22"/>
      <c r="TWF46" s="22"/>
      <c r="TWG46" s="22"/>
      <c r="TWH46" s="22"/>
      <c r="TWI46" s="22"/>
      <c r="TWJ46" s="22"/>
      <c r="TWK46" s="22"/>
      <c r="TWL46" s="22"/>
      <c r="TWM46" s="22"/>
      <c r="TWN46" s="22"/>
      <c r="TWO46" s="22"/>
      <c r="TWP46" s="22"/>
      <c r="TWQ46" s="22"/>
      <c r="TWR46" s="22"/>
      <c r="TWS46" s="22"/>
      <c r="TWT46" s="22"/>
      <c r="TWU46" s="22"/>
      <c r="TWV46" s="22"/>
      <c r="TWW46" s="22"/>
      <c r="TWX46" s="22"/>
      <c r="TWY46" s="22"/>
      <c r="TWZ46" s="22"/>
      <c r="TXA46" s="22"/>
      <c r="TXB46" s="22"/>
      <c r="TXC46" s="22"/>
      <c r="TXD46" s="22"/>
      <c r="TXE46" s="22"/>
      <c r="TXF46" s="22"/>
      <c r="TXG46" s="22"/>
      <c r="TXH46" s="22"/>
      <c r="TXI46" s="22"/>
      <c r="TXJ46" s="22"/>
      <c r="TXK46" s="22"/>
      <c r="TXL46" s="22"/>
      <c r="TXM46" s="22"/>
      <c r="TXN46" s="22"/>
      <c r="TXO46" s="22"/>
      <c r="TXP46" s="22"/>
      <c r="TXQ46" s="22"/>
      <c r="TXR46" s="22"/>
      <c r="TXS46" s="22"/>
      <c r="TXT46" s="22"/>
      <c r="TXU46" s="22"/>
      <c r="TXV46" s="22"/>
      <c r="TXW46" s="22"/>
      <c r="TXX46" s="22"/>
      <c r="TXY46" s="22"/>
      <c r="TXZ46" s="22"/>
      <c r="TYA46" s="22"/>
      <c r="TYB46" s="22"/>
      <c r="TYC46" s="22"/>
      <c r="TYD46" s="22"/>
      <c r="TYE46" s="22"/>
      <c r="TYF46" s="22"/>
      <c r="TYG46" s="22"/>
      <c r="TYH46" s="22"/>
      <c r="TYI46" s="22"/>
      <c r="TYJ46" s="22"/>
      <c r="TYK46" s="22"/>
      <c r="TYL46" s="22"/>
      <c r="TYM46" s="22"/>
      <c r="TYN46" s="22"/>
      <c r="TYO46" s="22"/>
      <c r="TYP46" s="22"/>
      <c r="TYQ46" s="22"/>
      <c r="TYR46" s="22"/>
      <c r="TYS46" s="22"/>
      <c r="TYT46" s="22"/>
      <c r="TYU46" s="22"/>
      <c r="TYV46" s="22"/>
      <c r="TYW46" s="22"/>
      <c r="TYX46" s="22"/>
      <c r="TYY46" s="22"/>
      <c r="TYZ46" s="22"/>
      <c r="TZA46" s="22"/>
      <c r="TZB46" s="22"/>
      <c r="TZC46" s="22"/>
      <c r="TZD46" s="22"/>
      <c r="TZE46" s="22"/>
      <c r="TZF46" s="22"/>
      <c r="TZG46" s="22"/>
      <c r="TZH46" s="22"/>
      <c r="TZI46" s="22"/>
      <c r="TZJ46" s="22"/>
      <c r="TZK46" s="22"/>
      <c r="TZL46" s="22"/>
      <c r="TZM46" s="22"/>
      <c r="TZN46" s="22"/>
      <c r="TZO46" s="22"/>
      <c r="TZP46" s="22"/>
      <c r="TZQ46" s="22"/>
      <c r="TZR46" s="22"/>
      <c r="TZS46" s="22"/>
      <c r="TZT46" s="22"/>
      <c r="TZU46" s="22"/>
      <c r="TZV46" s="22"/>
      <c r="TZW46" s="22"/>
      <c r="TZX46" s="22"/>
      <c r="TZY46" s="22"/>
      <c r="TZZ46" s="22"/>
      <c r="UAA46" s="22"/>
      <c r="UAB46" s="22"/>
      <c r="UAC46" s="22"/>
      <c r="UAD46" s="22"/>
      <c r="UAE46" s="22"/>
      <c r="UAF46" s="22"/>
      <c r="UAG46" s="22"/>
      <c r="UAH46" s="22"/>
      <c r="UAI46" s="22"/>
      <c r="UAJ46" s="22"/>
      <c r="UAK46" s="22"/>
      <c r="UAL46" s="22"/>
      <c r="UAM46" s="22"/>
      <c r="UAN46" s="22"/>
      <c r="UAO46" s="22"/>
      <c r="UAP46" s="22"/>
      <c r="UAQ46" s="22"/>
      <c r="UAR46" s="22"/>
      <c r="UAS46" s="22"/>
      <c r="UAT46" s="22"/>
      <c r="UAU46" s="22"/>
      <c r="UAV46" s="22"/>
      <c r="UAW46" s="22"/>
      <c r="UAX46" s="22"/>
      <c r="UAY46" s="22"/>
      <c r="UAZ46" s="22"/>
      <c r="UBA46" s="22"/>
      <c r="UBB46" s="22"/>
      <c r="UBC46" s="22"/>
      <c r="UBD46" s="22"/>
      <c r="UBE46" s="22"/>
      <c r="UBF46" s="22"/>
      <c r="UBG46" s="22"/>
      <c r="UBH46" s="22"/>
      <c r="UBI46" s="22"/>
      <c r="UBJ46" s="22"/>
      <c r="UBK46" s="22"/>
      <c r="UBL46" s="22"/>
      <c r="UBM46" s="22"/>
      <c r="UBN46" s="22"/>
      <c r="UBO46" s="22"/>
      <c r="UBP46" s="22"/>
      <c r="UBQ46" s="22"/>
      <c r="UBR46" s="22"/>
      <c r="UBS46" s="22"/>
      <c r="UBT46" s="22"/>
      <c r="UBU46" s="22"/>
      <c r="UBV46" s="22"/>
      <c r="UBW46" s="22"/>
      <c r="UBX46" s="22"/>
      <c r="UBY46" s="22"/>
      <c r="UBZ46" s="22"/>
      <c r="UCA46" s="22"/>
      <c r="UCB46" s="22"/>
      <c r="UCC46" s="22"/>
      <c r="UCD46" s="22"/>
      <c r="UCE46" s="22"/>
      <c r="UCF46" s="22"/>
      <c r="UCG46" s="22"/>
      <c r="UCH46" s="22"/>
      <c r="UCI46" s="22"/>
      <c r="UCJ46" s="22"/>
      <c r="UCK46" s="22"/>
      <c r="UCL46" s="22"/>
      <c r="UCM46" s="22"/>
      <c r="UCN46" s="22"/>
      <c r="UCO46" s="22"/>
      <c r="UCP46" s="22"/>
      <c r="UCQ46" s="22"/>
      <c r="UCR46" s="22"/>
      <c r="UCS46" s="22"/>
      <c r="UCT46" s="22"/>
      <c r="UCU46" s="22"/>
      <c r="UCV46" s="22"/>
      <c r="UCW46" s="22"/>
      <c r="UCX46" s="22"/>
      <c r="UCY46" s="22"/>
      <c r="UCZ46" s="22"/>
      <c r="UDA46" s="22"/>
      <c r="UDB46" s="22"/>
      <c r="UDC46" s="22"/>
      <c r="UDD46" s="22"/>
      <c r="UDE46" s="22"/>
      <c r="UDF46" s="22"/>
      <c r="UDG46" s="22"/>
      <c r="UDH46" s="22"/>
      <c r="UDI46" s="22"/>
      <c r="UDJ46" s="22"/>
      <c r="UDK46" s="22"/>
      <c r="UDL46" s="22"/>
      <c r="UDM46" s="22"/>
      <c r="UDN46" s="22"/>
      <c r="UDO46" s="22"/>
      <c r="UDP46" s="22"/>
      <c r="UDQ46" s="22"/>
      <c r="UDR46" s="22"/>
      <c r="UDS46" s="22"/>
      <c r="UDT46" s="22"/>
      <c r="UDU46" s="22"/>
      <c r="UDV46" s="22"/>
      <c r="UDW46" s="22"/>
      <c r="UDX46" s="22"/>
      <c r="UDY46" s="22"/>
      <c r="UDZ46" s="22"/>
      <c r="UEA46" s="22"/>
      <c r="UEB46" s="22"/>
      <c r="UEC46" s="22"/>
      <c r="UED46" s="22"/>
      <c r="UEE46" s="22"/>
      <c r="UEF46" s="22"/>
      <c r="UEG46" s="22"/>
      <c r="UEH46" s="22"/>
      <c r="UEI46" s="22"/>
      <c r="UEJ46" s="22"/>
      <c r="UEK46" s="22"/>
      <c r="UEL46" s="22"/>
      <c r="UEM46" s="22"/>
      <c r="UEN46" s="22"/>
      <c r="UEO46" s="22"/>
      <c r="UEP46" s="22"/>
      <c r="UEQ46" s="22"/>
      <c r="UER46" s="22"/>
      <c r="UES46" s="22"/>
      <c r="UET46" s="22"/>
      <c r="UEU46" s="22"/>
      <c r="UEV46" s="22"/>
      <c r="UEW46" s="22"/>
      <c r="UEX46" s="22"/>
      <c r="UEY46" s="22"/>
      <c r="UEZ46" s="22"/>
      <c r="UFA46" s="22"/>
      <c r="UFB46" s="22"/>
      <c r="UFC46" s="22"/>
      <c r="UFD46" s="22"/>
      <c r="UFE46" s="22"/>
      <c r="UFF46" s="22"/>
      <c r="UFG46" s="22"/>
      <c r="UFH46" s="22"/>
      <c r="UFI46" s="22"/>
      <c r="UFJ46" s="22"/>
      <c r="UFK46" s="22"/>
      <c r="UFL46" s="22"/>
      <c r="UFM46" s="22"/>
      <c r="UFN46" s="22"/>
      <c r="UFO46" s="22"/>
      <c r="UFP46" s="22"/>
      <c r="UFQ46" s="22"/>
      <c r="UFR46" s="22"/>
      <c r="UFS46" s="22"/>
      <c r="UFT46" s="22"/>
      <c r="UFU46" s="22"/>
      <c r="UFV46" s="22"/>
      <c r="UFW46" s="22"/>
      <c r="UFX46" s="22"/>
      <c r="UFY46" s="22"/>
      <c r="UFZ46" s="22"/>
      <c r="UGA46" s="22"/>
      <c r="UGB46" s="22"/>
      <c r="UGC46" s="22"/>
      <c r="UGD46" s="22"/>
      <c r="UGE46" s="22"/>
      <c r="UGF46" s="22"/>
      <c r="UGG46" s="22"/>
      <c r="UGH46" s="22"/>
      <c r="UGI46" s="22"/>
      <c r="UGJ46" s="22"/>
      <c r="UGK46" s="22"/>
      <c r="UGL46" s="22"/>
      <c r="UGM46" s="22"/>
      <c r="UGN46" s="22"/>
      <c r="UGO46" s="22"/>
      <c r="UGP46" s="22"/>
      <c r="UGQ46" s="22"/>
      <c r="UGR46" s="22"/>
      <c r="UGS46" s="22"/>
      <c r="UGT46" s="22"/>
      <c r="UGU46" s="22"/>
      <c r="UGV46" s="22"/>
      <c r="UGW46" s="22"/>
      <c r="UGX46" s="22"/>
      <c r="UGY46" s="22"/>
      <c r="UGZ46" s="22"/>
      <c r="UHA46" s="22"/>
      <c r="UHB46" s="22"/>
      <c r="UHC46" s="22"/>
      <c r="UHD46" s="22"/>
      <c r="UHE46" s="22"/>
      <c r="UHF46" s="22"/>
      <c r="UHG46" s="22"/>
      <c r="UHH46" s="22"/>
      <c r="UHI46" s="22"/>
      <c r="UHJ46" s="22"/>
      <c r="UHK46" s="22"/>
      <c r="UHL46" s="22"/>
      <c r="UHM46" s="22"/>
      <c r="UHN46" s="22"/>
      <c r="UHO46" s="22"/>
      <c r="UHP46" s="22"/>
      <c r="UHQ46" s="22"/>
      <c r="UHR46" s="22"/>
      <c r="UHS46" s="22"/>
      <c r="UHT46" s="22"/>
      <c r="UHU46" s="22"/>
      <c r="UHV46" s="22"/>
      <c r="UHW46" s="22"/>
      <c r="UHX46" s="22"/>
      <c r="UHY46" s="22"/>
      <c r="UHZ46" s="22"/>
      <c r="UIA46" s="22"/>
      <c r="UIB46" s="22"/>
      <c r="UIC46" s="22"/>
      <c r="UID46" s="22"/>
      <c r="UIE46" s="22"/>
      <c r="UIF46" s="22"/>
      <c r="UIG46" s="22"/>
      <c r="UIH46" s="22"/>
      <c r="UII46" s="22"/>
      <c r="UIJ46" s="22"/>
      <c r="UIK46" s="22"/>
      <c r="UIL46" s="22"/>
      <c r="UIM46" s="22"/>
      <c r="UIN46" s="22"/>
      <c r="UIO46" s="22"/>
      <c r="UIP46" s="22"/>
      <c r="UIQ46" s="22"/>
      <c r="UIR46" s="22"/>
      <c r="UIS46" s="22"/>
      <c r="UIT46" s="22"/>
      <c r="UIU46" s="22"/>
      <c r="UIV46" s="22"/>
      <c r="UIW46" s="22"/>
      <c r="UIX46" s="22"/>
      <c r="UIY46" s="22"/>
      <c r="UIZ46" s="22"/>
      <c r="UJA46" s="22"/>
      <c r="UJB46" s="22"/>
      <c r="UJC46" s="22"/>
      <c r="UJD46" s="22"/>
      <c r="UJE46" s="22"/>
      <c r="UJF46" s="22"/>
      <c r="UJG46" s="22"/>
      <c r="UJH46" s="22"/>
      <c r="UJI46" s="22"/>
      <c r="UJJ46" s="22"/>
      <c r="UJK46" s="22"/>
      <c r="UJL46" s="22"/>
      <c r="UJM46" s="22"/>
      <c r="UJN46" s="22"/>
      <c r="UJO46" s="22"/>
      <c r="UJP46" s="22"/>
      <c r="UJQ46" s="22"/>
      <c r="UJR46" s="22"/>
      <c r="UJS46" s="22"/>
      <c r="UJT46" s="22"/>
      <c r="UJU46" s="22"/>
      <c r="UJV46" s="22"/>
      <c r="UJW46" s="22"/>
      <c r="UJX46" s="22"/>
      <c r="UJY46" s="22"/>
      <c r="UJZ46" s="22"/>
      <c r="UKA46" s="22"/>
      <c r="UKB46" s="22"/>
      <c r="UKC46" s="22"/>
      <c r="UKD46" s="22"/>
      <c r="UKE46" s="22"/>
      <c r="UKF46" s="22"/>
      <c r="UKG46" s="22"/>
      <c r="UKH46" s="22"/>
      <c r="UKI46" s="22"/>
      <c r="UKJ46" s="22"/>
      <c r="UKK46" s="22"/>
      <c r="UKL46" s="22"/>
      <c r="UKM46" s="22"/>
      <c r="UKN46" s="22"/>
      <c r="UKO46" s="22"/>
      <c r="UKP46" s="22"/>
      <c r="UKQ46" s="22"/>
      <c r="UKR46" s="22"/>
      <c r="UKS46" s="22"/>
      <c r="UKT46" s="22"/>
      <c r="UKU46" s="22"/>
      <c r="UKV46" s="22"/>
      <c r="UKW46" s="22"/>
      <c r="UKX46" s="22"/>
      <c r="UKY46" s="22"/>
      <c r="UKZ46" s="22"/>
      <c r="ULA46" s="22"/>
      <c r="ULB46" s="22"/>
      <c r="ULC46" s="22"/>
      <c r="ULD46" s="22"/>
      <c r="ULE46" s="22"/>
      <c r="ULF46" s="22"/>
      <c r="ULG46" s="22"/>
      <c r="ULH46" s="22"/>
      <c r="ULI46" s="22"/>
      <c r="ULJ46" s="22"/>
      <c r="ULK46" s="22"/>
      <c r="ULL46" s="22"/>
      <c r="ULM46" s="22"/>
      <c r="ULN46" s="22"/>
      <c r="ULO46" s="22"/>
      <c r="ULP46" s="22"/>
      <c r="ULQ46" s="22"/>
      <c r="ULR46" s="22"/>
      <c r="ULS46" s="22"/>
      <c r="ULT46" s="22"/>
      <c r="ULU46" s="22"/>
      <c r="ULV46" s="22"/>
      <c r="ULW46" s="22"/>
      <c r="ULX46" s="22"/>
      <c r="ULY46" s="22"/>
      <c r="ULZ46" s="22"/>
      <c r="UMA46" s="22"/>
      <c r="UMB46" s="22"/>
      <c r="UMC46" s="22"/>
      <c r="UMD46" s="22"/>
      <c r="UME46" s="22"/>
      <c r="UMF46" s="22"/>
      <c r="UMG46" s="22"/>
      <c r="UMH46" s="22"/>
      <c r="UMI46" s="22"/>
      <c r="UMJ46" s="22"/>
      <c r="UMK46" s="22"/>
      <c r="UML46" s="22"/>
      <c r="UMM46" s="22"/>
      <c r="UMN46" s="22"/>
      <c r="UMO46" s="22"/>
      <c r="UMP46" s="22"/>
      <c r="UMQ46" s="22"/>
      <c r="UMR46" s="22"/>
      <c r="UMS46" s="22"/>
      <c r="UMT46" s="22"/>
      <c r="UMU46" s="22"/>
      <c r="UMV46" s="22"/>
      <c r="UMW46" s="22"/>
      <c r="UMX46" s="22"/>
      <c r="UMY46" s="22"/>
      <c r="UMZ46" s="22"/>
      <c r="UNA46" s="22"/>
      <c r="UNB46" s="22"/>
      <c r="UNC46" s="22"/>
      <c r="UND46" s="22"/>
      <c r="UNE46" s="22"/>
      <c r="UNF46" s="22"/>
      <c r="UNG46" s="22"/>
      <c r="UNH46" s="22"/>
      <c r="UNI46" s="22"/>
      <c r="UNJ46" s="22"/>
      <c r="UNK46" s="22"/>
      <c r="UNL46" s="22"/>
      <c r="UNM46" s="22"/>
      <c r="UNN46" s="22"/>
      <c r="UNO46" s="22"/>
      <c r="UNP46" s="22"/>
      <c r="UNQ46" s="22"/>
      <c r="UNR46" s="22"/>
      <c r="UNS46" s="22"/>
      <c r="UNT46" s="22"/>
      <c r="UNU46" s="22"/>
      <c r="UNV46" s="22"/>
      <c r="UNW46" s="22"/>
      <c r="UNX46" s="22"/>
      <c r="UNY46" s="22"/>
      <c r="UNZ46" s="22"/>
      <c r="UOA46" s="22"/>
      <c r="UOB46" s="22"/>
      <c r="UOC46" s="22"/>
      <c r="UOD46" s="22"/>
      <c r="UOE46" s="22"/>
      <c r="UOF46" s="22"/>
      <c r="UOG46" s="22"/>
      <c r="UOH46" s="22"/>
      <c r="UOI46" s="22"/>
      <c r="UOJ46" s="22"/>
      <c r="UOK46" s="22"/>
      <c r="UOL46" s="22"/>
      <c r="UOM46" s="22"/>
      <c r="UON46" s="22"/>
      <c r="UOO46" s="22"/>
      <c r="UOP46" s="22"/>
      <c r="UOQ46" s="22"/>
      <c r="UOR46" s="22"/>
      <c r="UOS46" s="22"/>
      <c r="UOT46" s="22"/>
      <c r="UOU46" s="22"/>
      <c r="UOV46" s="22"/>
      <c r="UOW46" s="22"/>
      <c r="UOX46" s="22"/>
      <c r="UOY46" s="22"/>
      <c r="UOZ46" s="22"/>
      <c r="UPA46" s="22"/>
      <c r="UPB46" s="22"/>
      <c r="UPC46" s="22"/>
      <c r="UPD46" s="22"/>
      <c r="UPE46" s="22"/>
      <c r="UPF46" s="22"/>
      <c r="UPG46" s="22"/>
      <c r="UPH46" s="22"/>
      <c r="UPI46" s="22"/>
      <c r="UPJ46" s="22"/>
      <c r="UPK46" s="22"/>
      <c r="UPL46" s="22"/>
      <c r="UPM46" s="22"/>
      <c r="UPN46" s="22"/>
      <c r="UPO46" s="22"/>
      <c r="UPP46" s="22"/>
      <c r="UPQ46" s="22"/>
      <c r="UPR46" s="22"/>
      <c r="UPS46" s="22"/>
      <c r="UPT46" s="22"/>
      <c r="UPU46" s="22"/>
      <c r="UPV46" s="22"/>
      <c r="UPW46" s="22"/>
      <c r="UPX46" s="22"/>
      <c r="UPY46" s="22"/>
      <c r="UPZ46" s="22"/>
      <c r="UQA46" s="22"/>
      <c r="UQB46" s="22"/>
      <c r="UQC46" s="22"/>
      <c r="UQD46" s="22"/>
      <c r="UQE46" s="22"/>
      <c r="UQF46" s="22"/>
      <c r="UQG46" s="22"/>
      <c r="UQH46" s="22"/>
      <c r="UQI46" s="22"/>
      <c r="UQJ46" s="22"/>
      <c r="UQK46" s="22"/>
      <c r="UQL46" s="22"/>
      <c r="UQM46" s="22"/>
      <c r="UQN46" s="22"/>
      <c r="UQO46" s="22"/>
      <c r="UQP46" s="22"/>
      <c r="UQQ46" s="22"/>
      <c r="UQR46" s="22"/>
      <c r="UQS46" s="22"/>
      <c r="UQT46" s="22"/>
      <c r="UQU46" s="22"/>
      <c r="UQV46" s="22"/>
      <c r="UQW46" s="22"/>
      <c r="UQX46" s="22"/>
      <c r="UQY46" s="22"/>
      <c r="UQZ46" s="22"/>
      <c r="URA46" s="22"/>
      <c r="URB46" s="22"/>
      <c r="URC46" s="22"/>
      <c r="URD46" s="22"/>
      <c r="URE46" s="22"/>
      <c r="URF46" s="22"/>
      <c r="URG46" s="22"/>
      <c r="URH46" s="22"/>
      <c r="URI46" s="22"/>
      <c r="URJ46" s="22"/>
      <c r="URK46" s="22"/>
      <c r="URL46" s="22"/>
      <c r="URM46" s="22"/>
      <c r="URN46" s="22"/>
      <c r="URO46" s="22"/>
      <c r="URP46" s="22"/>
      <c r="URQ46" s="22"/>
      <c r="URR46" s="22"/>
      <c r="URS46" s="22"/>
      <c r="URT46" s="22"/>
      <c r="URU46" s="22"/>
      <c r="URV46" s="22"/>
      <c r="URW46" s="22"/>
      <c r="URX46" s="22"/>
      <c r="URY46" s="22"/>
      <c r="URZ46" s="22"/>
      <c r="USA46" s="22"/>
      <c r="USB46" s="22"/>
      <c r="USC46" s="22"/>
      <c r="USD46" s="22"/>
      <c r="USE46" s="22"/>
      <c r="USF46" s="22"/>
      <c r="USG46" s="22"/>
      <c r="USH46" s="22"/>
      <c r="USI46" s="22"/>
      <c r="USJ46" s="22"/>
      <c r="USK46" s="22"/>
      <c r="USL46" s="22"/>
      <c r="USM46" s="22"/>
      <c r="USN46" s="22"/>
      <c r="USO46" s="22"/>
      <c r="USP46" s="22"/>
      <c r="USQ46" s="22"/>
      <c r="USR46" s="22"/>
      <c r="USS46" s="22"/>
      <c r="UST46" s="22"/>
      <c r="USU46" s="22"/>
      <c r="USV46" s="22"/>
      <c r="USW46" s="22"/>
      <c r="USX46" s="22"/>
      <c r="USY46" s="22"/>
      <c r="USZ46" s="22"/>
      <c r="UTA46" s="22"/>
      <c r="UTB46" s="22"/>
      <c r="UTC46" s="22"/>
      <c r="UTD46" s="22"/>
      <c r="UTE46" s="22"/>
      <c r="UTF46" s="22"/>
      <c r="UTG46" s="22"/>
      <c r="UTH46" s="22"/>
      <c r="UTI46" s="22"/>
      <c r="UTJ46" s="22"/>
      <c r="UTK46" s="22"/>
      <c r="UTL46" s="22"/>
      <c r="UTM46" s="22"/>
      <c r="UTN46" s="22"/>
      <c r="UTO46" s="22"/>
      <c r="UTP46" s="22"/>
      <c r="UTQ46" s="22"/>
      <c r="UTR46" s="22"/>
      <c r="UTS46" s="22"/>
      <c r="UTT46" s="22"/>
      <c r="UTU46" s="22"/>
      <c r="UTV46" s="22"/>
      <c r="UTW46" s="22"/>
      <c r="UTX46" s="22"/>
      <c r="UTY46" s="22"/>
      <c r="UTZ46" s="22"/>
      <c r="UUA46" s="22"/>
      <c r="UUB46" s="22"/>
      <c r="UUC46" s="22"/>
      <c r="UUD46" s="22"/>
      <c r="UUE46" s="22"/>
      <c r="UUF46" s="22"/>
      <c r="UUG46" s="22"/>
      <c r="UUH46" s="22"/>
      <c r="UUI46" s="22"/>
      <c r="UUJ46" s="22"/>
      <c r="UUK46" s="22"/>
      <c r="UUL46" s="22"/>
      <c r="UUM46" s="22"/>
      <c r="UUN46" s="22"/>
      <c r="UUO46" s="22"/>
      <c r="UUP46" s="22"/>
      <c r="UUQ46" s="22"/>
      <c r="UUR46" s="22"/>
      <c r="UUS46" s="22"/>
      <c r="UUT46" s="22"/>
      <c r="UUU46" s="22"/>
      <c r="UUV46" s="22"/>
      <c r="UUW46" s="22"/>
      <c r="UUX46" s="22"/>
      <c r="UUY46" s="22"/>
      <c r="UUZ46" s="22"/>
      <c r="UVA46" s="22"/>
      <c r="UVB46" s="22"/>
      <c r="UVC46" s="22"/>
      <c r="UVD46" s="22"/>
      <c r="UVE46" s="22"/>
      <c r="UVF46" s="22"/>
      <c r="UVG46" s="22"/>
      <c r="UVH46" s="22"/>
      <c r="UVI46" s="22"/>
      <c r="UVJ46" s="22"/>
      <c r="UVK46" s="22"/>
      <c r="UVL46" s="22"/>
      <c r="UVM46" s="22"/>
      <c r="UVN46" s="22"/>
      <c r="UVO46" s="22"/>
      <c r="UVP46" s="22"/>
      <c r="UVQ46" s="22"/>
      <c r="UVR46" s="22"/>
      <c r="UVS46" s="22"/>
      <c r="UVT46" s="22"/>
      <c r="UVU46" s="22"/>
      <c r="UVV46" s="22"/>
      <c r="UVW46" s="22"/>
      <c r="UVX46" s="22"/>
      <c r="UVY46" s="22"/>
      <c r="UVZ46" s="22"/>
      <c r="UWA46" s="22"/>
      <c r="UWB46" s="22"/>
      <c r="UWC46" s="22"/>
      <c r="UWD46" s="22"/>
      <c r="UWE46" s="22"/>
      <c r="UWF46" s="22"/>
      <c r="UWG46" s="22"/>
      <c r="UWH46" s="22"/>
      <c r="UWI46" s="22"/>
      <c r="UWJ46" s="22"/>
      <c r="UWK46" s="22"/>
      <c r="UWL46" s="22"/>
      <c r="UWM46" s="22"/>
      <c r="UWN46" s="22"/>
      <c r="UWO46" s="22"/>
      <c r="UWP46" s="22"/>
      <c r="UWQ46" s="22"/>
      <c r="UWR46" s="22"/>
      <c r="UWS46" s="22"/>
      <c r="UWT46" s="22"/>
      <c r="UWU46" s="22"/>
      <c r="UWV46" s="22"/>
      <c r="UWW46" s="22"/>
      <c r="UWX46" s="22"/>
      <c r="UWY46" s="22"/>
      <c r="UWZ46" s="22"/>
      <c r="UXA46" s="22"/>
      <c r="UXB46" s="22"/>
      <c r="UXC46" s="22"/>
      <c r="UXD46" s="22"/>
      <c r="UXE46" s="22"/>
      <c r="UXF46" s="22"/>
      <c r="UXG46" s="22"/>
      <c r="UXH46" s="22"/>
      <c r="UXI46" s="22"/>
      <c r="UXJ46" s="22"/>
      <c r="UXK46" s="22"/>
      <c r="UXL46" s="22"/>
      <c r="UXM46" s="22"/>
      <c r="UXN46" s="22"/>
      <c r="UXO46" s="22"/>
      <c r="UXP46" s="22"/>
      <c r="UXQ46" s="22"/>
      <c r="UXR46" s="22"/>
      <c r="UXS46" s="22"/>
      <c r="UXT46" s="22"/>
      <c r="UXU46" s="22"/>
      <c r="UXV46" s="22"/>
      <c r="UXW46" s="22"/>
      <c r="UXX46" s="22"/>
      <c r="UXY46" s="22"/>
      <c r="UXZ46" s="22"/>
      <c r="UYA46" s="22"/>
      <c r="UYB46" s="22"/>
      <c r="UYC46" s="22"/>
      <c r="UYD46" s="22"/>
      <c r="UYE46" s="22"/>
      <c r="UYF46" s="22"/>
      <c r="UYG46" s="22"/>
      <c r="UYH46" s="22"/>
      <c r="UYI46" s="22"/>
      <c r="UYJ46" s="22"/>
      <c r="UYK46" s="22"/>
      <c r="UYL46" s="22"/>
      <c r="UYM46" s="22"/>
      <c r="UYN46" s="22"/>
      <c r="UYO46" s="22"/>
      <c r="UYP46" s="22"/>
      <c r="UYQ46" s="22"/>
      <c r="UYR46" s="22"/>
      <c r="UYS46" s="22"/>
      <c r="UYT46" s="22"/>
      <c r="UYU46" s="22"/>
      <c r="UYV46" s="22"/>
      <c r="UYW46" s="22"/>
      <c r="UYX46" s="22"/>
      <c r="UYY46" s="22"/>
      <c r="UYZ46" s="22"/>
      <c r="UZA46" s="22"/>
      <c r="UZB46" s="22"/>
      <c r="UZC46" s="22"/>
      <c r="UZD46" s="22"/>
      <c r="UZE46" s="22"/>
      <c r="UZF46" s="22"/>
      <c r="UZG46" s="22"/>
      <c r="UZH46" s="22"/>
      <c r="UZI46" s="22"/>
      <c r="UZJ46" s="22"/>
      <c r="UZK46" s="22"/>
      <c r="UZL46" s="22"/>
      <c r="UZM46" s="22"/>
      <c r="UZN46" s="22"/>
      <c r="UZO46" s="22"/>
      <c r="UZP46" s="22"/>
      <c r="UZQ46" s="22"/>
      <c r="UZR46" s="22"/>
      <c r="UZS46" s="22"/>
      <c r="UZT46" s="22"/>
      <c r="UZU46" s="22"/>
      <c r="UZV46" s="22"/>
      <c r="UZW46" s="22"/>
      <c r="UZX46" s="22"/>
      <c r="UZY46" s="22"/>
      <c r="UZZ46" s="22"/>
      <c r="VAA46" s="22"/>
      <c r="VAB46" s="22"/>
      <c r="VAC46" s="22"/>
      <c r="VAD46" s="22"/>
      <c r="VAE46" s="22"/>
      <c r="VAF46" s="22"/>
      <c r="VAG46" s="22"/>
      <c r="VAH46" s="22"/>
      <c r="VAI46" s="22"/>
      <c r="VAJ46" s="22"/>
      <c r="VAK46" s="22"/>
      <c r="VAL46" s="22"/>
      <c r="VAM46" s="22"/>
      <c r="VAN46" s="22"/>
      <c r="VAO46" s="22"/>
      <c r="VAP46" s="22"/>
      <c r="VAQ46" s="22"/>
      <c r="VAR46" s="22"/>
      <c r="VAS46" s="22"/>
      <c r="VAT46" s="22"/>
      <c r="VAU46" s="22"/>
      <c r="VAV46" s="22"/>
      <c r="VAW46" s="22"/>
      <c r="VAX46" s="22"/>
      <c r="VAY46" s="22"/>
      <c r="VAZ46" s="22"/>
      <c r="VBA46" s="22"/>
      <c r="VBB46" s="22"/>
      <c r="VBC46" s="22"/>
      <c r="VBD46" s="22"/>
      <c r="VBE46" s="22"/>
      <c r="VBF46" s="22"/>
      <c r="VBG46" s="22"/>
      <c r="VBH46" s="22"/>
      <c r="VBI46" s="22"/>
      <c r="VBJ46" s="22"/>
      <c r="VBK46" s="22"/>
      <c r="VBL46" s="22"/>
      <c r="VBM46" s="22"/>
      <c r="VBN46" s="22"/>
      <c r="VBO46" s="22"/>
      <c r="VBP46" s="22"/>
      <c r="VBQ46" s="22"/>
      <c r="VBR46" s="22"/>
      <c r="VBS46" s="22"/>
      <c r="VBT46" s="22"/>
      <c r="VBU46" s="22"/>
      <c r="VBV46" s="22"/>
      <c r="VBW46" s="22"/>
      <c r="VBX46" s="22"/>
      <c r="VBY46" s="22"/>
      <c r="VBZ46" s="22"/>
      <c r="VCA46" s="22"/>
      <c r="VCB46" s="22"/>
      <c r="VCC46" s="22"/>
      <c r="VCD46" s="22"/>
      <c r="VCE46" s="22"/>
      <c r="VCF46" s="22"/>
      <c r="VCG46" s="22"/>
      <c r="VCH46" s="22"/>
      <c r="VCI46" s="22"/>
      <c r="VCJ46" s="22"/>
      <c r="VCK46" s="22"/>
      <c r="VCL46" s="22"/>
      <c r="VCM46" s="22"/>
      <c r="VCN46" s="22"/>
      <c r="VCO46" s="22"/>
      <c r="VCP46" s="22"/>
      <c r="VCQ46" s="22"/>
      <c r="VCR46" s="22"/>
      <c r="VCS46" s="22"/>
      <c r="VCT46" s="22"/>
      <c r="VCU46" s="22"/>
      <c r="VCV46" s="22"/>
      <c r="VCW46" s="22"/>
      <c r="VCX46" s="22"/>
      <c r="VCY46" s="22"/>
      <c r="VCZ46" s="22"/>
      <c r="VDA46" s="22"/>
      <c r="VDB46" s="22"/>
      <c r="VDC46" s="22"/>
      <c r="VDD46" s="22"/>
      <c r="VDE46" s="22"/>
      <c r="VDF46" s="22"/>
      <c r="VDG46" s="22"/>
      <c r="VDH46" s="22"/>
      <c r="VDI46" s="22"/>
      <c r="VDJ46" s="22"/>
      <c r="VDK46" s="22"/>
      <c r="VDL46" s="22"/>
      <c r="VDM46" s="22"/>
      <c r="VDN46" s="22"/>
      <c r="VDO46" s="22"/>
      <c r="VDP46" s="22"/>
      <c r="VDQ46" s="22"/>
      <c r="VDR46" s="22"/>
      <c r="VDS46" s="22"/>
      <c r="VDT46" s="22"/>
      <c r="VDU46" s="22"/>
      <c r="VDV46" s="22"/>
      <c r="VDW46" s="22"/>
      <c r="VDX46" s="22"/>
      <c r="VDY46" s="22"/>
      <c r="VDZ46" s="22"/>
      <c r="VEA46" s="22"/>
      <c r="VEB46" s="22"/>
      <c r="VEC46" s="22"/>
      <c r="VED46" s="22"/>
      <c r="VEE46" s="22"/>
      <c r="VEF46" s="22"/>
      <c r="VEG46" s="22"/>
      <c r="VEH46" s="22"/>
      <c r="VEI46" s="22"/>
      <c r="VEJ46" s="22"/>
      <c r="VEK46" s="22"/>
      <c r="VEL46" s="22"/>
      <c r="VEM46" s="22"/>
      <c r="VEN46" s="22"/>
      <c r="VEO46" s="22"/>
      <c r="VEP46" s="22"/>
      <c r="VEQ46" s="22"/>
      <c r="VER46" s="22"/>
      <c r="VES46" s="22"/>
      <c r="VET46" s="22"/>
      <c r="VEU46" s="22"/>
      <c r="VEV46" s="22"/>
      <c r="VEW46" s="22"/>
      <c r="VEX46" s="22"/>
      <c r="VEY46" s="22"/>
      <c r="VEZ46" s="22"/>
      <c r="VFA46" s="22"/>
      <c r="VFB46" s="22"/>
      <c r="VFC46" s="22"/>
      <c r="VFD46" s="22"/>
      <c r="VFE46" s="22"/>
      <c r="VFF46" s="22"/>
      <c r="VFG46" s="22"/>
      <c r="VFH46" s="22"/>
      <c r="VFI46" s="22"/>
      <c r="VFJ46" s="22"/>
      <c r="VFK46" s="22"/>
      <c r="VFL46" s="22"/>
      <c r="VFM46" s="22"/>
      <c r="VFN46" s="22"/>
      <c r="VFO46" s="22"/>
      <c r="VFP46" s="22"/>
      <c r="VFQ46" s="22"/>
      <c r="VFR46" s="22"/>
      <c r="VFS46" s="22"/>
      <c r="VFT46" s="22"/>
      <c r="VFU46" s="22"/>
      <c r="VFV46" s="22"/>
      <c r="VFW46" s="22"/>
      <c r="VFX46" s="22"/>
      <c r="VFY46" s="22"/>
      <c r="VFZ46" s="22"/>
      <c r="VGA46" s="22"/>
      <c r="VGB46" s="22"/>
      <c r="VGC46" s="22"/>
      <c r="VGD46" s="22"/>
      <c r="VGE46" s="22"/>
      <c r="VGF46" s="22"/>
      <c r="VGG46" s="22"/>
      <c r="VGH46" s="22"/>
      <c r="VGI46" s="22"/>
      <c r="VGJ46" s="22"/>
      <c r="VGK46" s="22"/>
      <c r="VGL46" s="22"/>
      <c r="VGM46" s="22"/>
      <c r="VGN46" s="22"/>
      <c r="VGO46" s="22"/>
      <c r="VGP46" s="22"/>
      <c r="VGQ46" s="22"/>
      <c r="VGR46" s="22"/>
      <c r="VGS46" s="22"/>
      <c r="VGT46" s="22"/>
      <c r="VGU46" s="22"/>
      <c r="VGV46" s="22"/>
      <c r="VGW46" s="22"/>
      <c r="VGX46" s="22"/>
      <c r="VGY46" s="22"/>
      <c r="VGZ46" s="22"/>
      <c r="VHA46" s="22"/>
      <c r="VHB46" s="22"/>
      <c r="VHC46" s="22"/>
      <c r="VHD46" s="22"/>
      <c r="VHE46" s="22"/>
      <c r="VHF46" s="22"/>
      <c r="VHG46" s="22"/>
      <c r="VHH46" s="22"/>
      <c r="VHI46" s="22"/>
      <c r="VHJ46" s="22"/>
      <c r="VHK46" s="22"/>
      <c r="VHL46" s="22"/>
      <c r="VHM46" s="22"/>
      <c r="VHN46" s="22"/>
      <c r="VHO46" s="22"/>
      <c r="VHP46" s="22"/>
      <c r="VHQ46" s="22"/>
      <c r="VHR46" s="22"/>
      <c r="VHS46" s="22"/>
      <c r="VHT46" s="22"/>
      <c r="VHU46" s="22"/>
      <c r="VHV46" s="22"/>
      <c r="VHW46" s="22"/>
      <c r="VHX46" s="22"/>
      <c r="VHY46" s="22"/>
      <c r="VHZ46" s="22"/>
      <c r="VIA46" s="22"/>
      <c r="VIB46" s="22"/>
      <c r="VIC46" s="22"/>
      <c r="VID46" s="22"/>
      <c r="VIE46" s="22"/>
      <c r="VIF46" s="22"/>
      <c r="VIG46" s="22"/>
      <c r="VIH46" s="22"/>
      <c r="VII46" s="22"/>
      <c r="VIJ46" s="22"/>
      <c r="VIK46" s="22"/>
      <c r="VIL46" s="22"/>
      <c r="VIM46" s="22"/>
      <c r="VIN46" s="22"/>
      <c r="VIO46" s="22"/>
      <c r="VIP46" s="22"/>
      <c r="VIQ46" s="22"/>
      <c r="VIR46" s="22"/>
      <c r="VIS46" s="22"/>
      <c r="VIT46" s="22"/>
      <c r="VIU46" s="22"/>
      <c r="VIV46" s="22"/>
      <c r="VIW46" s="22"/>
      <c r="VIX46" s="22"/>
      <c r="VIY46" s="22"/>
      <c r="VIZ46" s="22"/>
      <c r="VJA46" s="22"/>
      <c r="VJB46" s="22"/>
      <c r="VJC46" s="22"/>
      <c r="VJD46" s="22"/>
      <c r="VJE46" s="22"/>
      <c r="VJF46" s="22"/>
      <c r="VJG46" s="22"/>
      <c r="VJH46" s="22"/>
      <c r="VJI46" s="22"/>
      <c r="VJJ46" s="22"/>
      <c r="VJK46" s="22"/>
      <c r="VJL46" s="22"/>
      <c r="VJM46" s="22"/>
      <c r="VJN46" s="22"/>
      <c r="VJO46" s="22"/>
      <c r="VJP46" s="22"/>
      <c r="VJQ46" s="22"/>
      <c r="VJR46" s="22"/>
      <c r="VJS46" s="22"/>
      <c r="VJT46" s="22"/>
      <c r="VJU46" s="22"/>
      <c r="VJV46" s="22"/>
      <c r="VJW46" s="22"/>
      <c r="VJX46" s="22"/>
      <c r="VJY46" s="22"/>
      <c r="VJZ46" s="22"/>
      <c r="VKA46" s="22"/>
      <c r="VKB46" s="22"/>
      <c r="VKC46" s="22"/>
      <c r="VKD46" s="22"/>
      <c r="VKE46" s="22"/>
      <c r="VKF46" s="22"/>
      <c r="VKG46" s="22"/>
      <c r="VKH46" s="22"/>
      <c r="VKI46" s="22"/>
      <c r="VKJ46" s="22"/>
      <c r="VKK46" s="22"/>
      <c r="VKL46" s="22"/>
      <c r="VKM46" s="22"/>
      <c r="VKN46" s="22"/>
      <c r="VKO46" s="22"/>
      <c r="VKP46" s="22"/>
      <c r="VKQ46" s="22"/>
      <c r="VKR46" s="22"/>
      <c r="VKS46" s="22"/>
      <c r="VKT46" s="22"/>
      <c r="VKU46" s="22"/>
      <c r="VKV46" s="22"/>
      <c r="VKW46" s="22"/>
      <c r="VKX46" s="22"/>
      <c r="VKY46" s="22"/>
      <c r="VKZ46" s="22"/>
      <c r="VLA46" s="22"/>
      <c r="VLB46" s="22"/>
      <c r="VLC46" s="22"/>
      <c r="VLD46" s="22"/>
      <c r="VLE46" s="22"/>
      <c r="VLF46" s="22"/>
      <c r="VLG46" s="22"/>
      <c r="VLH46" s="22"/>
      <c r="VLI46" s="22"/>
      <c r="VLJ46" s="22"/>
      <c r="VLK46" s="22"/>
      <c r="VLL46" s="22"/>
      <c r="VLM46" s="22"/>
      <c r="VLN46" s="22"/>
      <c r="VLO46" s="22"/>
      <c r="VLP46" s="22"/>
      <c r="VLQ46" s="22"/>
      <c r="VLR46" s="22"/>
      <c r="VLS46" s="22"/>
      <c r="VLT46" s="22"/>
      <c r="VLU46" s="22"/>
      <c r="VLV46" s="22"/>
      <c r="VLW46" s="22"/>
      <c r="VLX46" s="22"/>
      <c r="VLY46" s="22"/>
      <c r="VLZ46" s="22"/>
      <c r="VMA46" s="22"/>
      <c r="VMB46" s="22"/>
      <c r="VMC46" s="22"/>
      <c r="VMD46" s="22"/>
      <c r="VME46" s="22"/>
      <c r="VMF46" s="22"/>
      <c r="VMG46" s="22"/>
      <c r="VMH46" s="22"/>
      <c r="VMI46" s="22"/>
      <c r="VMJ46" s="22"/>
      <c r="VMK46" s="22"/>
      <c r="VML46" s="22"/>
      <c r="VMM46" s="22"/>
      <c r="VMN46" s="22"/>
      <c r="VMO46" s="22"/>
      <c r="VMP46" s="22"/>
      <c r="VMQ46" s="22"/>
      <c r="VMR46" s="22"/>
      <c r="VMS46" s="22"/>
      <c r="VMT46" s="22"/>
      <c r="VMU46" s="22"/>
      <c r="VMV46" s="22"/>
      <c r="VMW46" s="22"/>
      <c r="VMX46" s="22"/>
      <c r="VMY46" s="22"/>
      <c r="VMZ46" s="22"/>
      <c r="VNA46" s="22"/>
      <c r="VNB46" s="22"/>
      <c r="VNC46" s="22"/>
      <c r="VND46" s="22"/>
      <c r="VNE46" s="22"/>
      <c r="VNF46" s="22"/>
      <c r="VNG46" s="22"/>
      <c r="VNH46" s="22"/>
      <c r="VNI46" s="22"/>
      <c r="VNJ46" s="22"/>
      <c r="VNK46" s="22"/>
      <c r="VNL46" s="22"/>
      <c r="VNM46" s="22"/>
      <c r="VNN46" s="22"/>
      <c r="VNO46" s="22"/>
      <c r="VNP46" s="22"/>
      <c r="VNQ46" s="22"/>
      <c r="VNR46" s="22"/>
      <c r="VNS46" s="22"/>
      <c r="VNT46" s="22"/>
      <c r="VNU46" s="22"/>
      <c r="VNV46" s="22"/>
      <c r="VNW46" s="22"/>
      <c r="VNX46" s="22"/>
      <c r="VNY46" s="22"/>
      <c r="VNZ46" s="22"/>
      <c r="VOA46" s="22"/>
      <c r="VOB46" s="22"/>
      <c r="VOC46" s="22"/>
      <c r="VOD46" s="22"/>
      <c r="VOE46" s="22"/>
      <c r="VOF46" s="22"/>
      <c r="VOG46" s="22"/>
      <c r="VOH46" s="22"/>
      <c r="VOI46" s="22"/>
      <c r="VOJ46" s="22"/>
      <c r="VOK46" s="22"/>
      <c r="VOL46" s="22"/>
      <c r="VOM46" s="22"/>
      <c r="VON46" s="22"/>
      <c r="VOO46" s="22"/>
      <c r="VOP46" s="22"/>
      <c r="VOQ46" s="22"/>
      <c r="VOR46" s="22"/>
      <c r="VOS46" s="22"/>
      <c r="VOT46" s="22"/>
      <c r="VOU46" s="22"/>
      <c r="VOV46" s="22"/>
      <c r="VOW46" s="22"/>
      <c r="VOX46" s="22"/>
      <c r="VOY46" s="22"/>
      <c r="VOZ46" s="22"/>
      <c r="VPA46" s="22"/>
      <c r="VPB46" s="22"/>
      <c r="VPC46" s="22"/>
      <c r="VPD46" s="22"/>
      <c r="VPE46" s="22"/>
      <c r="VPF46" s="22"/>
      <c r="VPG46" s="22"/>
      <c r="VPH46" s="22"/>
      <c r="VPI46" s="22"/>
      <c r="VPJ46" s="22"/>
      <c r="VPK46" s="22"/>
      <c r="VPL46" s="22"/>
      <c r="VPM46" s="22"/>
      <c r="VPN46" s="22"/>
      <c r="VPO46" s="22"/>
      <c r="VPP46" s="22"/>
      <c r="VPQ46" s="22"/>
      <c r="VPR46" s="22"/>
      <c r="VPS46" s="22"/>
      <c r="VPT46" s="22"/>
      <c r="VPU46" s="22"/>
      <c r="VPV46" s="22"/>
      <c r="VPW46" s="22"/>
      <c r="VPX46" s="22"/>
      <c r="VPY46" s="22"/>
      <c r="VPZ46" s="22"/>
      <c r="VQA46" s="22"/>
      <c r="VQB46" s="22"/>
      <c r="VQC46" s="22"/>
      <c r="VQD46" s="22"/>
      <c r="VQE46" s="22"/>
      <c r="VQF46" s="22"/>
      <c r="VQG46" s="22"/>
      <c r="VQH46" s="22"/>
      <c r="VQI46" s="22"/>
      <c r="VQJ46" s="22"/>
      <c r="VQK46" s="22"/>
      <c r="VQL46" s="22"/>
      <c r="VQM46" s="22"/>
      <c r="VQN46" s="22"/>
      <c r="VQO46" s="22"/>
      <c r="VQP46" s="22"/>
      <c r="VQQ46" s="22"/>
      <c r="VQR46" s="22"/>
      <c r="VQS46" s="22"/>
      <c r="VQT46" s="22"/>
      <c r="VQU46" s="22"/>
      <c r="VQV46" s="22"/>
      <c r="VQW46" s="22"/>
      <c r="VQX46" s="22"/>
      <c r="VQY46" s="22"/>
      <c r="VQZ46" s="22"/>
      <c r="VRA46" s="22"/>
      <c r="VRB46" s="22"/>
      <c r="VRC46" s="22"/>
      <c r="VRD46" s="22"/>
      <c r="VRE46" s="22"/>
      <c r="VRF46" s="22"/>
      <c r="VRG46" s="22"/>
      <c r="VRH46" s="22"/>
      <c r="VRI46" s="22"/>
      <c r="VRJ46" s="22"/>
      <c r="VRK46" s="22"/>
      <c r="VRL46" s="22"/>
      <c r="VRM46" s="22"/>
      <c r="VRN46" s="22"/>
      <c r="VRO46" s="22"/>
      <c r="VRP46" s="22"/>
      <c r="VRQ46" s="22"/>
      <c r="VRR46" s="22"/>
      <c r="VRS46" s="22"/>
      <c r="VRT46" s="22"/>
      <c r="VRU46" s="22"/>
      <c r="VRV46" s="22"/>
      <c r="VRW46" s="22"/>
      <c r="VRX46" s="22"/>
      <c r="VRY46" s="22"/>
      <c r="VRZ46" s="22"/>
      <c r="VSA46" s="22"/>
      <c r="VSB46" s="22"/>
      <c r="VSC46" s="22"/>
      <c r="VSD46" s="22"/>
      <c r="VSE46" s="22"/>
      <c r="VSF46" s="22"/>
      <c r="VSG46" s="22"/>
      <c r="VSH46" s="22"/>
      <c r="VSI46" s="22"/>
      <c r="VSJ46" s="22"/>
      <c r="VSK46" s="22"/>
      <c r="VSL46" s="22"/>
      <c r="VSM46" s="22"/>
      <c r="VSN46" s="22"/>
      <c r="VSO46" s="22"/>
      <c r="VSP46" s="22"/>
      <c r="VSQ46" s="22"/>
      <c r="VSR46" s="22"/>
      <c r="VSS46" s="22"/>
      <c r="VST46" s="22"/>
      <c r="VSU46" s="22"/>
      <c r="VSV46" s="22"/>
      <c r="VSW46" s="22"/>
      <c r="VSX46" s="22"/>
      <c r="VSY46" s="22"/>
      <c r="VSZ46" s="22"/>
      <c r="VTA46" s="22"/>
      <c r="VTB46" s="22"/>
      <c r="VTC46" s="22"/>
      <c r="VTD46" s="22"/>
      <c r="VTE46" s="22"/>
      <c r="VTF46" s="22"/>
      <c r="VTG46" s="22"/>
      <c r="VTH46" s="22"/>
      <c r="VTI46" s="22"/>
      <c r="VTJ46" s="22"/>
      <c r="VTK46" s="22"/>
      <c r="VTL46" s="22"/>
      <c r="VTM46" s="22"/>
      <c r="VTN46" s="22"/>
      <c r="VTO46" s="22"/>
      <c r="VTP46" s="22"/>
      <c r="VTQ46" s="22"/>
      <c r="VTR46" s="22"/>
      <c r="VTS46" s="22"/>
      <c r="VTT46" s="22"/>
      <c r="VTU46" s="22"/>
      <c r="VTV46" s="22"/>
      <c r="VTW46" s="22"/>
      <c r="VTX46" s="22"/>
      <c r="VTY46" s="22"/>
      <c r="VTZ46" s="22"/>
      <c r="VUA46" s="22"/>
      <c r="VUB46" s="22"/>
      <c r="VUC46" s="22"/>
      <c r="VUD46" s="22"/>
      <c r="VUE46" s="22"/>
      <c r="VUF46" s="22"/>
      <c r="VUG46" s="22"/>
      <c r="VUH46" s="22"/>
      <c r="VUI46" s="22"/>
      <c r="VUJ46" s="22"/>
      <c r="VUK46" s="22"/>
      <c r="VUL46" s="22"/>
      <c r="VUM46" s="22"/>
      <c r="VUN46" s="22"/>
      <c r="VUO46" s="22"/>
      <c r="VUP46" s="22"/>
      <c r="VUQ46" s="22"/>
      <c r="VUR46" s="22"/>
      <c r="VUS46" s="22"/>
      <c r="VUT46" s="22"/>
      <c r="VUU46" s="22"/>
      <c r="VUV46" s="22"/>
      <c r="VUW46" s="22"/>
      <c r="VUX46" s="22"/>
      <c r="VUY46" s="22"/>
      <c r="VUZ46" s="22"/>
      <c r="VVA46" s="22"/>
      <c r="VVB46" s="22"/>
      <c r="VVC46" s="22"/>
      <c r="VVD46" s="22"/>
      <c r="VVE46" s="22"/>
      <c r="VVF46" s="22"/>
      <c r="VVG46" s="22"/>
      <c r="VVH46" s="22"/>
      <c r="VVI46" s="22"/>
      <c r="VVJ46" s="22"/>
      <c r="VVK46" s="22"/>
      <c r="VVL46" s="22"/>
      <c r="VVM46" s="22"/>
      <c r="VVN46" s="22"/>
      <c r="VVO46" s="22"/>
      <c r="VVP46" s="22"/>
      <c r="VVQ46" s="22"/>
      <c r="VVR46" s="22"/>
      <c r="VVS46" s="22"/>
      <c r="VVT46" s="22"/>
      <c r="VVU46" s="22"/>
      <c r="VVV46" s="22"/>
      <c r="VVW46" s="22"/>
      <c r="VVX46" s="22"/>
      <c r="VVY46" s="22"/>
      <c r="VVZ46" s="22"/>
      <c r="VWA46" s="22"/>
      <c r="VWB46" s="22"/>
      <c r="VWC46" s="22"/>
      <c r="VWD46" s="22"/>
      <c r="VWE46" s="22"/>
      <c r="VWF46" s="22"/>
      <c r="VWG46" s="22"/>
      <c r="VWH46" s="22"/>
      <c r="VWI46" s="22"/>
      <c r="VWJ46" s="22"/>
      <c r="VWK46" s="22"/>
      <c r="VWL46" s="22"/>
      <c r="VWM46" s="22"/>
      <c r="VWN46" s="22"/>
      <c r="VWO46" s="22"/>
      <c r="VWP46" s="22"/>
      <c r="VWQ46" s="22"/>
      <c r="VWR46" s="22"/>
      <c r="VWS46" s="22"/>
      <c r="VWT46" s="22"/>
      <c r="VWU46" s="22"/>
      <c r="VWV46" s="22"/>
      <c r="VWW46" s="22"/>
      <c r="VWX46" s="22"/>
      <c r="VWY46" s="22"/>
      <c r="VWZ46" s="22"/>
      <c r="VXA46" s="22"/>
      <c r="VXB46" s="22"/>
      <c r="VXC46" s="22"/>
      <c r="VXD46" s="22"/>
      <c r="VXE46" s="22"/>
      <c r="VXF46" s="22"/>
      <c r="VXG46" s="22"/>
      <c r="VXH46" s="22"/>
      <c r="VXI46" s="22"/>
      <c r="VXJ46" s="22"/>
      <c r="VXK46" s="22"/>
      <c r="VXL46" s="22"/>
      <c r="VXM46" s="22"/>
      <c r="VXN46" s="22"/>
      <c r="VXO46" s="22"/>
      <c r="VXP46" s="22"/>
      <c r="VXQ46" s="22"/>
      <c r="VXR46" s="22"/>
      <c r="VXS46" s="22"/>
      <c r="VXT46" s="22"/>
      <c r="VXU46" s="22"/>
      <c r="VXV46" s="22"/>
      <c r="VXW46" s="22"/>
      <c r="VXX46" s="22"/>
      <c r="VXY46" s="22"/>
      <c r="VXZ46" s="22"/>
      <c r="VYA46" s="22"/>
      <c r="VYB46" s="22"/>
      <c r="VYC46" s="22"/>
      <c r="VYD46" s="22"/>
      <c r="VYE46" s="22"/>
      <c r="VYF46" s="22"/>
      <c r="VYG46" s="22"/>
      <c r="VYH46" s="22"/>
      <c r="VYI46" s="22"/>
      <c r="VYJ46" s="22"/>
      <c r="VYK46" s="22"/>
      <c r="VYL46" s="22"/>
      <c r="VYM46" s="22"/>
      <c r="VYN46" s="22"/>
      <c r="VYO46" s="22"/>
      <c r="VYP46" s="22"/>
      <c r="VYQ46" s="22"/>
      <c r="VYR46" s="22"/>
      <c r="VYS46" s="22"/>
      <c r="VYT46" s="22"/>
      <c r="VYU46" s="22"/>
      <c r="VYV46" s="22"/>
      <c r="VYW46" s="22"/>
      <c r="VYX46" s="22"/>
      <c r="VYY46" s="22"/>
      <c r="VYZ46" s="22"/>
      <c r="VZA46" s="22"/>
      <c r="VZB46" s="22"/>
      <c r="VZC46" s="22"/>
      <c r="VZD46" s="22"/>
      <c r="VZE46" s="22"/>
      <c r="VZF46" s="22"/>
      <c r="VZG46" s="22"/>
      <c r="VZH46" s="22"/>
      <c r="VZI46" s="22"/>
      <c r="VZJ46" s="22"/>
      <c r="VZK46" s="22"/>
      <c r="VZL46" s="22"/>
      <c r="VZM46" s="22"/>
      <c r="VZN46" s="22"/>
      <c r="VZO46" s="22"/>
      <c r="VZP46" s="22"/>
      <c r="VZQ46" s="22"/>
      <c r="VZR46" s="22"/>
      <c r="VZS46" s="22"/>
      <c r="VZT46" s="22"/>
      <c r="VZU46" s="22"/>
      <c r="VZV46" s="22"/>
      <c r="VZW46" s="22"/>
      <c r="VZX46" s="22"/>
      <c r="VZY46" s="22"/>
      <c r="VZZ46" s="22"/>
      <c r="WAA46" s="22"/>
      <c r="WAB46" s="22"/>
      <c r="WAC46" s="22"/>
      <c r="WAD46" s="22"/>
      <c r="WAE46" s="22"/>
      <c r="WAF46" s="22"/>
      <c r="WAG46" s="22"/>
      <c r="WAH46" s="22"/>
      <c r="WAI46" s="22"/>
      <c r="WAJ46" s="22"/>
      <c r="WAK46" s="22"/>
      <c r="WAL46" s="22"/>
      <c r="WAM46" s="22"/>
      <c r="WAN46" s="22"/>
      <c r="WAO46" s="22"/>
      <c r="WAP46" s="22"/>
      <c r="WAQ46" s="22"/>
      <c r="WAR46" s="22"/>
      <c r="WAS46" s="22"/>
      <c r="WAT46" s="22"/>
      <c r="WAU46" s="22"/>
      <c r="WAV46" s="22"/>
      <c r="WAW46" s="22"/>
      <c r="WAX46" s="22"/>
      <c r="WAY46" s="22"/>
      <c r="WAZ46" s="22"/>
      <c r="WBA46" s="22"/>
      <c r="WBB46" s="22"/>
      <c r="WBC46" s="22"/>
      <c r="WBD46" s="22"/>
      <c r="WBE46" s="22"/>
      <c r="WBF46" s="22"/>
      <c r="WBG46" s="22"/>
      <c r="WBH46" s="22"/>
      <c r="WBI46" s="22"/>
      <c r="WBJ46" s="22"/>
      <c r="WBK46" s="22"/>
      <c r="WBL46" s="22"/>
      <c r="WBM46" s="22"/>
      <c r="WBN46" s="22"/>
      <c r="WBO46" s="22"/>
      <c r="WBP46" s="22"/>
      <c r="WBQ46" s="22"/>
      <c r="WBR46" s="22"/>
      <c r="WBS46" s="22"/>
      <c r="WBT46" s="22"/>
      <c r="WBU46" s="22"/>
      <c r="WBV46" s="22"/>
      <c r="WBW46" s="22"/>
      <c r="WBX46" s="22"/>
      <c r="WBY46" s="22"/>
      <c r="WBZ46" s="22"/>
      <c r="WCA46" s="22"/>
      <c r="WCB46" s="22"/>
      <c r="WCC46" s="22"/>
      <c r="WCD46" s="22"/>
      <c r="WCE46" s="22"/>
      <c r="WCF46" s="22"/>
      <c r="WCG46" s="22"/>
      <c r="WCH46" s="22"/>
      <c r="WCI46" s="22"/>
      <c r="WCJ46" s="22"/>
      <c r="WCK46" s="22"/>
      <c r="WCL46" s="22"/>
      <c r="WCM46" s="22"/>
      <c r="WCN46" s="22"/>
      <c r="WCO46" s="22"/>
      <c r="WCP46" s="22"/>
      <c r="WCQ46" s="22"/>
      <c r="WCR46" s="22"/>
      <c r="WCS46" s="22"/>
      <c r="WCT46" s="22"/>
      <c r="WCU46" s="22"/>
      <c r="WCV46" s="22"/>
      <c r="WCW46" s="22"/>
      <c r="WCX46" s="22"/>
      <c r="WCY46" s="22"/>
      <c r="WCZ46" s="22"/>
      <c r="WDA46" s="22"/>
      <c r="WDB46" s="22"/>
      <c r="WDC46" s="22"/>
      <c r="WDD46" s="22"/>
      <c r="WDE46" s="22"/>
      <c r="WDF46" s="22"/>
      <c r="WDG46" s="22"/>
      <c r="WDH46" s="22"/>
      <c r="WDI46" s="22"/>
      <c r="WDJ46" s="22"/>
      <c r="WDK46" s="22"/>
      <c r="WDL46" s="22"/>
      <c r="WDM46" s="22"/>
      <c r="WDN46" s="22"/>
      <c r="WDO46" s="22"/>
      <c r="WDP46" s="22"/>
      <c r="WDQ46" s="22"/>
      <c r="WDR46" s="22"/>
      <c r="WDS46" s="22"/>
      <c r="WDT46" s="22"/>
      <c r="WDU46" s="22"/>
      <c r="WDV46" s="22"/>
      <c r="WDW46" s="22"/>
      <c r="WDX46" s="22"/>
      <c r="WDY46" s="22"/>
      <c r="WDZ46" s="22"/>
      <c r="WEA46" s="22"/>
      <c r="WEB46" s="22"/>
      <c r="WEC46" s="22"/>
      <c r="WED46" s="22"/>
      <c r="WEE46" s="22"/>
      <c r="WEF46" s="22"/>
      <c r="WEG46" s="22"/>
      <c r="WEH46" s="22"/>
      <c r="WEI46" s="22"/>
      <c r="WEJ46" s="22"/>
      <c r="WEK46" s="22"/>
      <c r="WEL46" s="22"/>
      <c r="WEM46" s="22"/>
      <c r="WEN46" s="22"/>
      <c r="WEO46" s="22"/>
      <c r="WEP46" s="22"/>
      <c r="WEQ46" s="22"/>
      <c r="WER46" s="22"/>
      <c r="WES46" s="22"/>
      <c r="WET46" s="22"/>
      <c r="WEU46" s="22"/>
      <c r="WEV46" s="22"/>
      <c r="WEW46" s="22"/>
      <c r="WEX46" s="22"/>
      <c r="WEY46" s="22"/>
      <c r="WEZ46" s="22"/>
      <c r="WFA46" s="22"/>
      <c r="WFB46" s="22"/>
      <c r="WFC46" s="22"/>
      <c r="WFD46" s="22"/>
      <c r="WFE46" s="22"/>
      <c r="WFF46" s="22"/>
      <c r="WFG46" s="22"/>
      <c r="WFH46" s="22"/>
      <c r="WFI46" s="22"/>
      <c r="WFJ46" s="22"/>
      <c r="WFK46" s="22"/>
      <c r="WFL46" s="22"/>
      <c r="WFM46" s="22"/>
      <c r="WFN46" s="22"/>
      <c r="WFO46" s="22"/>
      <c r="WFP46" s="22"/>
      <c r="WFQ46" s="22"/>
      <c r="WFR46" s="22"/>
      <c r="WFS46" s="22"/>
      <c r="WFT46" s="22"/>
      <c r="WFU46" s="22"/>
      <c r="WFV46" s="22"/>
      <c r="WFW46" s="22"/>
      <c r="WFX46" s="22"/>
      <c r="WFY46" s="22"/>
      <c r="WFZ46" s="22"/>
      <c r="WGA46" s="22"/>
      <c r="WGB46" s="22"/>
      <c r="WGC46" s="22"/>
      <c r="WGD46" s="22"/>
      <c r="WGE46" s="22"/>
      <c r="WGF46" s="22"/>
      <c r="WGG46" s="22"/>
      <c r="WGH46" s="22"/>
      <c r="WGI46" s="22"/>
      <c r="WGJ46" s="22"/>
      <c r="WGK46" s="22"/>
      <c r="WGL46" s="22"/>
      <c r="WGM46" s="22"/>
      <c r="WGN46" s="22"/>
      <c r="WGO46" s="22"/>
      <c r="WGP46" s="22"/>
      <c r="WGQ46" s="22"/>
      <c r="WGR46" s="22"/>
      <c r="WGS46" s="22"/>
      <c r="WGT46" s="22"/>
      <c r="WGU46" s="22"/>
      <c r="WGV46" s="22"/>
      <c r="WGW46" s="22"/>
      <c r="WGX46" s="22"/>
      <c r="WGY46" s="22"/>
      <c r="WGZ46" s="22"/>
      <c r="WHA46" s="22"/>
      <c r="WHB46" s="22"/>
      <c r="WHC46" s="22"/>
      <c r="WHD46" s="22"/>
      <c r="WHE46" s="22"/>
      <c r="WHF46" s="22"/>
      <c r="WHG46" s="22"/>
      <c r="WHH46" s="22"/>
      <c r="WHI46" s="22"/>
      <c r="WHJ46" s="22"/>
      <c r="WHK46" s="22"/>
      <c r="WHL46" s="22"/>
      <c r="WHM46" s="22"/>
      <c r="WHN46" s="22"/>
      <c r="WHO46" s="22"/>
      <c r="WHP46" s="22"/>
      <c r="WHQ46" s="22"/>
      <c r="WHR46" s="22"/>
      <c r="WHS46" s="22"/>
      <c r="WHT46" s="22"/>
      <c r="WHU46" s="22"/>
      <c r="WHV46" s="22"/>
      <c r="WHW46" s="22"/>
      <c r="WHX46" s="22"/>
      <c r="WHY46" s="22"/>
      <c r="WHZ46" s="22"/>
      <c r="WIA46" s="22"/>
      <c r="WIB46" s="22"/>
      <c r="WIC46" s="22"/>
      <c r="WID46" s="22"/>
      <c r="WIE46" s="22"/>
      <c r="WIF46" s="22"/>
      <c r="WIG46" s="22"/>
      <c r="WIH46" s="22"/>
      <c r="WII46" s="22"/>
      <c r="WIJ46" s="22"/>
      <c r="WIK46" s="22"/>
      <c r="WIL46" s="22"/>
      <c r="WIM46" s="22"/>
      <c r="WIN46" s="22"/>
      <c r="WIO46" s="22"/>
      <c r="WIP46" s="22"/>
      <c r="WIQ46" s="22"/>
      <c r="WIR46" s="22"/>
      <c r="WIS46" s="22"/>
      <c r="WIT46" s="22"/>
      <c r="WIU46" s="22"/>
      <c r="WIV46" s="22"/>
      <c r="WIW46" s="22"/>
      <c r="WIX46" s="22"/>
      <c r="WIY46" s="22"/>
      <c r="WIZ46" s="22"/>
      <c r="WJA46" s="22"/>
      <c r="WJB46" s="22"/>
      <c r="WJC46" s="22"/>
      <c r="WJD46" s="22"/>
      <c r="WJE46" s="22"/>
      <c r="WJF46" s="22"/>
      <c r="WJG46" s="22"/>
      <c r="WJH46" s="22"/>
      <c r="WJI46" s="22"/>
      <c r="WJJ46" s="22"/>
      <c r="WJK46" s="22"/>
      <c r="WJL46" s="22"/>
      <c r="WJM46" s="22"/>
      <c r="WJN46" s="22"/>
      <c r="WJO46" s="22"/>
      <c r="WJP46" s="22"/>
      <c r="WJQ46" s="22"/>
      <c r="WJR46" s="22"/>
      <c r="WJS46" s="22"/>
      <c r="WJT46" s="22"/>
      <c r="WJU46" s="22"/>
      <c r="WJV46" s="22"/>
      <c r="WJW46" s="22"/>
      <c r="WJX46" s="22"/>
      <c r="WJY46" s="22"/>
      <c r="WJZ46" s="22"/>
      <c r="WKA46" s="22"/>
      <c r="WKB46" s="22"/>
      <c r="WKC46" s="22"/>
      <c r="WKD46" s="22"/>
      <c r="WKE46" s="22"/>
      <c r="WKF46" s="22"/>
      <c r="WKG46" s="22"/>
      <c r="WKH46" s="22"/>
      <c r="WKI46" s="22"/>
      <c r="WKJ46" s="22"/>
      <c r="WKK46" s="22"/>
      <c r="WKL46" s="22"/>
      <c r="WKM46" s="22"/>
      <c r="WKN46" s="22"/>
      <c r="WKO46" s="22"/>
      <c r="WKP46" s="22"/>
      <c r="WKQ46" s="22"/>
      <c r="WKR46" s="22"/>
      <c r="WKS46" s="22"/>
      <c r="WKT46" s="22"/>
      <c r="WKU46" s="22"/>
      <c r="WKV46" s="22"/>
      <c r="WKW46" s="22"/>
      <c r="WKX46" s="22"/>
      <c r="WKY46" s="22"/>
      <c r="WKZ46" s="22"/>
      <c r="WLA46" s="22"/>
      <c r="WLB46" s="22"/>
      <c r="WLC46" s="22"/>
      <c r="WLD46" s="22"/>
      <c r="WLE46" s="22"/>
      <c r="WLF46" s="22"/>
      <c r="WLG46" s="22"/>
      <c r="WLH46" s="22"/>
      <c r="WLI46" s="22"/>
      <c r="WLJ46" s="22"/>
      <c r="WLK46" s="22"/>
      <c r="WLL46" s="22"/>
      <c r="WLM46" s="22"/>
      <c r="WLN46" s="22"/>
      <c r="WLO46" s="22"/>
      <c r="WLP46" s="22"/>
      <c r="WLQ46" s="22"/>
      <c r="WLR46" s="22"/>
      <c r="WLS46" s="22"/>
      <c r="WLT46" s="22"/>
      <c r="WLU46" s="22"/>
      <c r="WLV46" s="22"/>
      <c r="WLW46" s="22"/>
      <c r="WLX46" s="22"/>
      <c r="WLY46" s="22"/>
      <c r="WLZ46" s="22"/>
      <c r="WMA46" s="22"/>
      <c r="WMB46" s="22"/>
      <c r="WMC46" s="22"/>
      <c r="WMD46" s="22"/>
      <c r="WME46" s="22"/>
      <c r="WMF46" s="22"/>
      <c r="WMG46" s="22"/>
      <c r="WMH46" s="22"/>
      <c r="WMI46" s="22"/>
      <c r="WMJ46" s="22"/>
      <c r="WMK46" s="22"/>
      <c r="WML46" s="22"/>
      <c r="WMM46" s="22"/>
      <c r="WMN46" s="22"/>
      <c r="WMO46" s="22"/>
      <c r="WMP46" s="22"/>
      <c r="WMQ46" s="22"/>
      <c r="WMR46" s="22"/>
      <c r="WMS46" s="22"/>
      <c r="WMT46" s="22"/>
      <c r="WMU46" s="22"/>
      <c r="WMV46" s="22"/>
      <c r="WMW46" s="22"/>
      <c r="WMX46" s="22"/>
      <c r="WMY46" s="22"/>
      <c r="WMZ46" s="22"/>
      <c r="WNA46" s="22"/>
      <c r="WNB46" s="22"/>
      <c r="WNC46" s="22"/>
      <c r="WND46" s="22"/>
      <c r="WNE46" s="22"/>
      <c r="WNF46" s="22"/>
      <c r="WNG46" s="22"/>
      <c r="WNH46" s="22"/>
      <c r="WNI46" s="22"/>
      <c r="WNJ46" s="22"/>
      <c r="WNK46" s="22"/>
      <c r="WNL46" s="22"/>
      <c r="WNM46" s="22"/>
      <c r="WNN46" s="22"/>
      <c r="WNO46" s="22"/>
      <c r="WNP46" s="22"/>
      <c r="WNQ46" s="22"/>
      <c r="WNR46" s="22"/>
      <c r="WNS46" s="22"/>
      <c r="WNT46" s="22"/>
      <c r="WNU46" s="22"/>
      <c r="WNV46" s="22"/>
      <c r="WNW46" s="22"/>
      <c r="WNX46" s="22"/>
      <c r="WNY46" s="22"/>
      <c r="WNZ46" s="22"/>
      <c r="WOA46" s="22"/>
      <c r="WOB46" s="22"/>
      <c r="WOC46" s="22"/>
      <c r="WOD46" s="22"/>
      <c r="WOE46" s="22"/>
      <c r="WOF46" s="22"/>
      <c r="WOG46" s="22"/>
      <c r="WOH46" s="22"/>
      <c r="WOI46" s="22"/>
      <c r="WOJ46" s="22"/>
      <c r="WOK46" s="22"/>
      <c r="WOL46" s="22"/>
      <c r="WOM46" s="22"/>
      <c r="WON46" s="22"/>
      <c r="WOO46" s="22"/>
      <c r="WOP46" s="22"/>
      <c r="WOQ46" s="22"/>
      <c r="WOR46" s="22"/>
      <c r="WOS46" s="22"/>
      <c r="WOT46" s="22"/>
      <c r="WOU46" s="22"/>
      <c r="WOV46" s="22"/>
      <c r="WOW46" s="22"/>
      <c r="WOX46" s="22"/>
      <c r="WOY46" s="22"/>
      <c r="WOZ46" s="22"/>
      <c r="WPA46" s="22"/>
      <c r="WPB46" s="22"/>
      <c r="WPC46" s="22"/>
      <c r="WPD46" s="22"/>
      <c r="WPE46" s="22"/>
      <c r="WPF46" s="22"/>
      <c r="WPG46" s="22"/>
      <c r="WPH46" s="22"/>
      <c r="WPI46" s="22"/>
      <c r="WPJ46" s="22"/>
      <c r="WPK46" s="22"/>
      <c r="WPL46" s="22"/>
      <c r="WPM46" s="22"/>
      <c r="WPN46" s="22"/>
      <c r="WPO46" s="22"/>
      <c r="WPP46" s="22"/>
      <c r="WPQ46" s="22"/>
      <c r="WPR46" s="22"/>
      <c r="WPS46" s="22"/>
      <c r="WPT46" s="22"/>
      <c r="WPU46" s="22"/>
      <c r="WPV46" s="22"/>
      <c r="WPW46" s="22"/>
      <c r="WPX46" s="22"/>
      <c r="WPY46" s="22"/>
      <c r="WPZ46" s="22"/>
      <c r="WQA46" s="22"/>
      <c r="WQB46" s="22"/>
      <c r="WQC46" s="22"/>
      <c r="WQD46" s="22"/>
      <c r="WQE46" s="22"/>
      <c r="WQF46" s="22"/>
      <c r="WQG46" s="22"/>
      <c r="WQH46" s="22"/>
      <c r="WQI46" s="22"/>
      <c r="WQJ46" s="22"/>
      <c r="WQK46" s="22"/>
      <c r="WQL46" s="22"/>
      <c r="WQM46" s="22"/>
      <c r="WQN46" s="22"/>
      <c r="WQO46" s="22"/>
      <c r="WQP46" s="22"/>
      <c r="WQQ46" s="22"/>
      <c r="WQR46" s="22"/>
      <c r="WQS46" s="22"/>
      <c r="WQT46" s="22"/>
      <c r="WQU46" s="22"/>
      <c r="WQV46" s="22"/>
      <c r="WQW46" s="22"/>
      <c r="WQX46" s="22"/>
      <c r="WQY46" s="22"/>
      <c r="WQZ46" s="22"/>
      <c r="WRA46" s="22"/>
      <c r="WRB46" s="22"/>
      <c r="WRC46" s="22"/>
      <c r="WRD46" s="22"/>
      <c r="WRE46" s="22"/>
      <c r="WRF46" s="22"/>
      <c r="WRG46" s="22"/>
      <c r="WRH46" s="22"/>
      <c r="WRI46" s="22"/>
      <c r="WRJ46" s="22"/>
      <c r="WRK46" s="22"/>
      <c r="WRL46" s="22"/>
      <c r="WRM46" s="22"/>
      <c r="WRN46" s="22"/>
      <c r="WRO46" s="22"/>
      <c r="WRP46" s="22"/>
      <c r="WRQ46" s="22"/>
      <c r="WRR46" s="22"/>
      <c r="WRS46" s="22"/>
      <c r="WRT46" s="22"/>
      <c r="WRU46" s="22"/>
      <c r="WRV46" s="22"/>
      <c r="WRW46" s="22"/>
      <c r="WRX46" s="22"/>
      <c r="WRY46" s="22"/>
      <c r="WRZ46" s="22"/>
      <c r="WSA46" s="22"/>
      <c r="WSB46" s="22"/>
      <c r="WSC46" s="22"/>
      <c r="WSD46" s="22"/>
      <c r="WSE46" s="22"/>
      <c r="WSF46" s="22"/>
      <c r="WSG46" s="22"/>
      <c r="WSH46" s="22"/>
      <c r="WSI46" s="22"/>
      <c r="WSJ46" s="22"/>
      <c r="WSK46" s="22"/>
      <c r="WSL46" s="22"/>
      <c r="WSM46" s="22"/>
      <c r="WSN46" s="22"/>
      <c r="WSO46" s="22"/>
      <c r="WSP46" s="22"/>
      <c r="WSQ46" s="22"/>
      <c r="WSR46" s="22"/>
      <c r="WSS46" s="22"/>
      <c r="WST46" s="22"/>
      <c r="WSU46" s="22"/>
      <c r="WSV46" s="22"/>
      <c r="WSW46" s="22"/>
      <c r="WSX46" s="22"/>
      <c r="WSY46" s="22"/>
      <c r="WSZ46" s="22"/>
      <c r="WTA46" s="22"/>
      <c r="WTB46" s="22"/>
      <c r="WTC46" s="22"/>
      <c r="WTD46" s="22"/>
      <c r="WTE46" s="22"/>
      <c r="WTF46" s="22"/>
      <c r="WTG46" s="22"/>
      <c r="WTH46" s="22"/>
      <c r="WTI46" s="22"/>
      <c r="WTJ46" s="22"/>
      <c r="WTK46" s="22"/>
      <c r="WTL46" s="22"/>
      <c r="WTM46" s="22"/>
      <c r="WTN46" s="22"/>
      <c r="WTO46" s="22"/>
      <c r="WTP46" s="22"/>
      <c r="WTQ46" s="22"/>
      <c r="WTR46" s="22"/>
      <c r="WTS46" s="22"/>
      <c r="WTT46" s="22"/>
      <c r="WTU46" s="22"/>
      <c r="WTV46" s="22"/>
      <c r="WTW46" s="22"/>
      <c r="WTX46" s="22"/>
      <c r="WTY46" s="22"/>
      <c r="WTZ46" s="22"/>
      <c r="WUA46" s="22"/>
      <c r="WUB46" s="22"/>
      <c r="WUC46" s="22"/>
      <c r="WUD46" s="22"/>
      <c r="WUE46" s="22"/>
      <c r="WUF46" s="22"/>
      <c r="WUG46" s="22"/>
      <c r="WUH46" s="22"/>
      <c r="WUI46" s="22"/>
      <c r="WUJ46" s="22"/>
      <c r="WUK46" s="22"/>
      <c r="WUL46" s="22"/>
      <c r="WUM46" s="22"/>
      <c r="WUN46" s="22"/>
      <c r="WUO46" s="22"/>
      <c r="WUP46" s="22"/>
      <c r="WUQ46" s="22"/>
      <c r="WUR46" s="22"/>
      <c r="WUS46" s="22"/>
      <c r="WUT46" s="22"/>
      <c r="WUU46" s="22"/>
      <c r="WUV46" s="22"/>
      <c r="WUW46" s="22"/>
      <c r="WUX46" s="22"/>
      <c r="WUY46" s="22"/>
      <c r="WUZ46" s="22"/>
      <c r="WVA46" s="22"/>
      <c r="WVB46" s="22"/>
      <c r="WVC46" s="22"/>
      <c r="WVD46" s="22"/>
      <c r="WVE46" s="22"/>
      <c r="WVF46" s="22"/>
      <c r="WVG46" s="22"/>
      <c r="WVH46" s="22"/>
      <c r="WVI46" s="22"/>
      <c r="WVJ46" s="22"/>
      <c r="WVK46" s="22"/>
      <c r="WVL46" s="22"/>
      <c r="WVM46" s="22"/>
      <c r="WVN46" s="22"/>
      <c r="WVO46" s="22"/>
      <c r="WVP46" s="22"/>
      <c r="WVQ46" s="22"/>
      <c r="WVR46" s="22"/>
      <c r="WVS46" s="22"/>
      <c r="WVT46" s="22"/>
      <c r="WVU46" s="22"/>
      <c r="WVV46" s="22"/>
      <c r="WVW46" s="22"/>
      <c r="WVX46" s="22"/>
      <c r="WVY46" s="22"/>
      <c r="WVZ46" s="22"/>
      <c r="WWA46" s="22"/>
      <c r="WWB46" s="22"/>
      <c r="WWC46" s="22"/>
      <c r="WWD46" s="22"/>
      <c r="WWE46" s="22"/>
      <c r="WWF46" s="22"/>
      <c r="WWG46" s="22"/>
      <c r="WWH46" s="22"/>
      <c r="WWI46" s="22"/>
      <c r="WWJ46" s="22"/>
      <c r="WWK46" s="22"/>
      <c r="WWL46" s="22"/>
      <c r="WWM46" s="22"/>
      <c r="WWN46" s="22"/>
      <c r="WWO46" s="22"/>
      <c r="WWP46" s="22"/>
      <c r="WWQ46" s="22"/>
      <c r="WWR46" s="22"/>
      <c r="WWS46" s="22"/>
      <c r="WWT46" s="22"/>
      <c r="WWU46" s="22"/>
      <c r="WWV46" s="22"/>
      <c r="WWW46" s="22"/>
      <c r="WWX46" s="22"/>
      <c r="WWY46" s="22"/>
      <c r="WWZ46" s="22"/>
      <c r="WXA46" s="22"/>
      <c r="WXB46" s="22"/>
      <c r="WXC46" s="22"/>
      <c r="WXD46" s="22"/>
      <c r="WXE46" s="22"/>
      <c r="WXF46" s="22"/>
      <c r="WXG46" s="22"/>
      <c r="WXH46" s="22"/>
      <c r="WXI46" s="22"/>
      <c r="WXJ46" s="22"/>
      <c r="WXK46" s="22"/>
      <c r="WXL46" s="22"/>
      <c r="WXM46" s="22"/>
      <c r="WXN46" s="22"/>
      <c r="WXO46" s="22"/>
      <c r="WXP46" s="22"/>
      <c r="WXQ46" s="22"/>
      <c r="WXR46" s="22"/>
      <c r="WXS46" s="22"/>
      <c r="WXT46" s="22"/>
      <c r="WXU46" s="22"/>
      <c r="WXV46" s="22"/>
      <c r="WXW46" s="22"/>
      <c r="WXX46" s="22"/>
      <c r="WXY46" s="22"/>
      <c r="WXZ46" s="22"/>
      <c r="WYA46" s="22"/>
      <c r="WYB46" s="22"/>
      <c r="WYC46" s="22"/>
      <c r="WYD46" s="22"/>
      <c r="WYE46" s="22"/>
      <c r="WYF46" s="22"/>
      <c r="WYG46" s="22"/>
      <c r="WYH46" s="22"/>
      <c r="WYI46" s="22"/>
      <c r="WYJ46" s="22"/>
      <c r="WYK46" s="22"/>
      <c r="WYL46" s="22"/>
      <c r="WYM46" s="22"/>
      <c r="WYN46" s="22"/>
      <c r="WYO46" s="22"/>
      <c r="WYP46" s="22"/>
      <c r="WYQ46" s="22"/>
      <c r="WYR46" s="22"/>
      <c r="WYS46" s="22"/>
      <c r="WYT46" s="22"/>
      <c r="WYU46" s="22"/>
      <c r="WYV46" s="22"/>
      <c r="WYW46" s="22"/>
      <c r="WYX46" s="22"/>
      <c r="WYY46" s="22"/>
      <c r="WYZ46" s="22"/>
      <c r="WZA46" s="22"/>
      <c r="WZB46" s="22"/>
      <c r="WZC46" s="22"/>
      <c r="WZD46" s="22"/>
      <c r="WZE46" s="22"/>
      <c r="WZF46" s="22"/>
      <c r="WZG46" s="22"/>
      <c r="WZH46" s="22"/>
      <c r="WZI46" s="22"/>
      <c r="WZJ46" s="22"/>
      <c r="WZK46" s="22"/>
      <c r="WZL46" s="22"/>
      <c r="WZM46" s="22"/>
      <c r="WZN46" s="22"/>
      <c r="WZO46" s="22"/>
      <c r="WZP46" s="22"/>
      <c r="WZQ46" s="22"/>
      <c r="WZR46" s="22"/>
      <c r="WZS46" s="22"/>
      <c r="WZT46" s="22"/>
      <c r="WZU46" s="22"/>
      <c r="WZV46" s="22"/>
      <c r="WZW46" s="22"/>
      <c r="WZX46" s="22"/>
      <c r="WZY46" s="22"/>
      <c r="WZZ46" s="22"/>
      <c r="XAA46" s="22"/>
      <c r="XAB46" s="22"/>
      <c r="XAC46" s="22"/>
      <c r="XAD46" s="22"/>
      <c r="XAE46" s="22"/>
      <c r="XAF46" s="22"/>
      <c r="XAG46" s="22"/>
      <c r="XAH46" s="22"/>
      <c r="XAI46" s="22"/>
      <c r="XAJ46" s="22"/>
      <c r="XAK46" s="22"/>
      <c r="XAL46" s="22"/>
      <c r="XAM46" s="22"/>
      <c r="XAN46" s="22"/>
      <c r="XAO46" s="22"/>
      <c r="XAP46" s="22"/>
      <c r="XAQ46" s="22"/>
      <c r="XAR46" s="22"/>
      <c r="XAS46" s="22"/>
      <c r="XAT46" s="22"/>
      <c r="XAU46" s="22"/>
      <c r="XAV46" s="22"/>
      <c r="XAW46" s="22"/>
      <c r="XAX46" s="22"/>
      <c r="XAY46" s="22"/>
      <c r="XAZ46" s="22"/>
      <c r="XBA46" s="22"/>
      <c r="XBB46" s="22"/>
      <c r="XBC46" s="22"/>
      <c r="XBD46" s="22"/>
      <c r="XBE46" s="22"/>
      <c r="XBF46" s="22"/>
      <c r="XBG46" s="22"/>
      <c r="XBH46" s="22"/>
      <c r="XBI46" s="22"/>
      <c r="XBJ46" s="22"/>
      <c r="XBK46" s="22"/>
      <c r="XBL46" s="22"/>
      <c r="XBM46" s="22"/>
      <c r="XBN46" s="22"/>
      <c r="XBO46" s="22"/>
      <c r="XBP46" s="22"/>
      <c r="XBQ46" s="22"/>
      <c r="XBR46" s="22"/>
      <c r="XBS46" s="22"/>
      <c r="XBT46" s="22"/>
      <c r="XBU46" s="22"/>
      <c r="XBV46" s="22"/>
      <c r="XBW46" s="22"/>
      <c r="XBX46" s="22"/>
      <c r="XBY46" s="22"/>
      <c r="XBZ46" s="22"/>
      <c r="XCA46" s="22"/>
      <c r="XCB46" s="22"/>
      <c r="XCC46" s="22"/>
      <c r="XCD46" s="22"/>
      <c r="XCE46" s="22"/>
      <c r="XCF46" s="22"/>
      <c r="XCG46" s="22"/>
      <c r="XCH46" s="22"/>
      <c r="XCI46" s="22"/>
      <c r="XCJ46" s="22"/>
      <c r="XCK46" s="22"/>
      <c r="XCL46" s="22"/>
      <c r="XCM46" s="22"/>
      <c r="XCN46" s="22"/>
      <c r="XCO46" s="22"/>
      <c r="XCP46" s="22"/>
      <c r="XCQ46" s="22"/>
      <c r="XCR46" s="22"/>
      <c r="XCS46" s="22"/>
      <c r="XCT46" s="22"/>
      <c r="XCU46" s="22"/>
      <c r="XCV46" s="22"/>
      <c r="XCW46" s="22"/>
      <c r="XCX46" s="22"/>
      <c r="XCY46" s="22"/>
      <c r="XCZ46" s="22"/>
      <c r="XDA46" s="22"/>
      <c r="XDB46" s="22"/>
      <c r="XDC46" s="22"/>
      <c r="XDD46" s="22"/>
      <c r="XDE46" s="22"/>
      <c r="XDF46" s="22"/>
      <c r="XDG46" s="22"/>
      <c r="XDH46" s="22"/>
      <c r="XDI46" s="22"/>
      <c r="XDJ46" s="22"/>
      <c r="XDK46" s="22"/>
      <c r="XDL46" s="22"/>
      <c r="XDM46" s="22"/>
      <c r="XDN46" s="22"/>
      <c r="XDO46" s="22"/>
      <c r="XDP46" s="22"/>
      <c r="XDQ46" s="22"/>
      <c r="XDR46" s="22"/>
      <c r="XDS46" s="22"/>
      <c r="XDT46" s="22"/>
      <c r="XDU46" s="22"/>
      <c r="XDV46" s="22"/>
      <c r="XDW46" s="22"/>
      <c r="XDX46" s="22"/>
      <c r="XDY46" s="22"/>
      <c r="XDZ46" s="22"/>
      <c r="XEA46" s="22"/>
      <c r="XEB46" s="22"/>
      <c r="XEC46" s="22"/>
      <c r="XED46" s="22"/>
      <c r="XEE46" s="22"/>
      <c r="XEF46" s="22"/>
      <c r="XEG46" s="22"/>
      <c r="XEH46" s="22"/>
      <c r="XEI46" s="22"/>
      <c r="XEJ46" s="22"/>
      <c r="XEK46" s="22"/>
      <c r="XEL46" s="22"/>
      <c r="XEM46" s="22"/>
      <c r="XEN46" s="22"/>
      <c r="XEO46" s="22"/>
      <c r="XEP46" s="22"/>
      <c r="XEQ46" s="22"/>
      <c r="XER46" s="22"/>
      <c r="XES46" s="22"/>
      <c r="XET46" s="22"/>
      <c r="XEU46" s="22"/>
      <c r="XEV46" s="22"/>
      <c r="XEW46" s="22"/>
      <c r="XEX46" s="22"/>
      <c r="XEY46" s="22"/>
      <c r="XEZ46" s="22"/>
      <c r="XFA46" s="22"/>
      <c r="XFB46" s="22"/>
      <c r="XFC46" s="22"/>
      <c r="XFD46" s="22"/>
    </row>
    <row r="47" spans="1:16384" x14ac:dyDescent="0.25">
      <c r="A47" s="22"/>
      <c r="B47" s="23"/>
      <c r="C47" s="23"/>
      <c r="D47" s="23"/>
      <c r="E47" s="23"/>
      <c r="F47" s="23"/>
      <c r="G47" s="23"/>
      <c r="H47" s="23"/>
      <c r="I47" s="23"/>
      <c r="J47" s="23"/>
      <c r="K47" s="23"/>
      <c r="O47" s="23"/>
      <c r="P47" s="23"/>
      <c r="Q47" s="22"/>
    </row>
    <row r="48" spans="1:16384" s="131" customFormat="1" ht="28.5" x14ac:dyDescent="0.45">
      <c r="A48" s="128"/>
      <c r="B48" s="129"/>
      <c r="C48" s="129" t="s">
        <v>143</v>
      </c>
      <c r="D48" s="129"/>
      <c r="E48" s="154"/>
      <c r="F48" s="129"/>
      <c r="G48" s="401" t="str">
        <f>IF(Lookups!$N$19="Incompleto","Datos incompletos, responda a todas las preguntas de la lista de verificación",IF(BuyingCompanySettings=2,IF(I56&lt;IF(UserPassMark="",70,UserPassMark),"APROBADO","SUSPENSO"),""))</f>
        <v>Datos incompletos, responda a todas las preguntas de la lista de verificación</v>
      </c>
      <c r="H48" s="401"/>
      <c r="I48" s="401"/>
      <c r="J48" s="401"/>
      <c r="K48" s="401"/>
      <c r="L48" s="401"/>
      <c r="M48" s="401"/>
      <c r="N48" s="401"/>
      <c r="O48" s="401"/>
      <c r="P48" s="401"/>
      <c r="Q48" s="128"/>
      <c r="R48" s="130"/>
      <c r="S48" s="130"/>
    </row>
    <row r="49" spans="1:17" x14ac:dyDescent="0.25">
      <c r="A49" s="22"/>
      <c r="B49" s="23"/>
      <c r="C49" s="23"/>
      <c r="D49" s="23"/>
      <c r="E49" s="23"/>
      <c r="F49" s="23"/>
      <c r="G49" s="23"/>
      <c r="H49" s="23"/>
      <c r="I49" s="23"/>
      <c r="J49" s="23"/>
      <c r="K49" s="23"/>
      <c r="L49" s="23"/>
      <c r="M49" s="23"/>
      <c r="N49" s="23"/>
      <c r="O49" s="23"/>
      <c r="P49" s="23"/>
      <c r="Q49" s="22"/>
    </row>
    <row r="50" spans="1:17" x14ac:dyDescent="0.25">
      <c r="A50" s="22"/>
      <c r="B50" s="361"/>
      <c r="C50" s="361"/>
      <c r="D50" s="361"/>
      <c r="E50" s="361"/>
      <c r="F50" s="361"/>
      <c r="G50" s="361"/>
      <c r="H50" s="361"/>
      <c r="I50" s="361"/>
      <c r="J50" s="361"/>
      <c r="K50" s="361"/>
      <c r="L50" s="361"/>
      <c r="M50" s="361"/>
      <c r="N50" s="361"/>
      <c r="O50" s="361"/>
      <c r="P50" s="361"/>
      <c r="Q50" s="22"/>
    </row>
    <row r="51" spans="1:17" ht="26.25" x14ac:dyDescent="0.25">
      <c r="A51" s="22"/>
      <c r="B51" s="361"/>
      <c r="C51" s="392" t="s">
        <v>26</v>
      </c>
      <c r="D51" s="392"/>
      <c r="E51" s="392"/>
      <c r="F51" s="392"/>
      <c r="G51" s="361"/>
      <c r="H51" s="361"/>
      <c r="I51" s="361"/>
      <c r="J51" s="361"/>
      <c r="K51" s="361"/>
      <c r="L51" s="361"/>
      <c r="M51" s="361"/>
      <c r="N51" s="361"/>
      <c r="O51" s="361"/>
      <c r="P51" s="361"/>
      <c r="Q51" s="22"/>
    </row>
    <row r="52" spans="1:17" ht="15" customHeight="1" thickBot="1" x14ac:dyDescent="0.3">
      <c r="A52" s="22"/>
      <c r="B52" s="362"/>
      <c r="C52" s="362"/>
      <c r="D52" s="362"/>
      <c r="E52" s="362"/>
      <c r="F52" s="362"/>
      <c r="G52" s="362"/>
      <c r="H52" s="363"/>
      <c r="I52" s="363"/>
      <c r="J52" s="363"/>
      <c r="K52" s="363"/>
      <c r="L52" s="362"/>
      <c r="M52" s="362"/>
      <c r="N52" s="362"/>
      <c r="O52" s="362"/>
      <c r="P52" s="362"/>
      <c r="Q52" s="22"/>
    </row>
    <row r="53" spans="1:17" ht="15" customHeight="1" thickBot="1" x14ac:dyDescent="0.3">
      <c r="A53" s="22"/>
      <c r="B53" s="362"/>
      <c r="C53" s="362"/>
      <c r="D53" s="362"/>
      <c r="E53" s="362"/>
      <c r="F53" s="364" t="s">
        <v>150</v>
      </c>
      <c r="G53" s="365"/>
      <c r="H53" s="363"/>
      <c r="I53" s="366">
        <f>IF(Lookups!$N$19="Incomplete","-",Lookups!$N$13)</f>
        <v>0</v>
      </c>
      <c r="J53" s="367"/>
      <c r="K53" s="368" t="str">
        <f>"Crítico (Suspenso) = " &amp; Lookups!$F$4 &amp; " Puntos"</f>
        <v>Crítico (Suspenso) = 100 Puntos</v>
      </c>
      <c r="L53" s="369"/>
      <c r="M53" s="370"/>
      <c r="N53" s="362"/>
      <c r="O53" s="362"/>
      <c r="P53" s="362"/>
      <c r="Q53" s="22"/>
    </row>
    <row r="54" spans="1:17" ht="15" customHeight="1" thickBot="1" x14ac:dyDescent="0.3">
      <c r="A54" s="22"/>
      <c r="B54" s="362"/>
      <c r="C54" s="362"/>
      <c r="D54" s="362"/>
      <c r="E54" s="362"/>
      <c r="F54" s="364" t="s">
        <v>151</v>
      </c>
      <c r="G54" s="365"/>
      <c r="H54" s="363"/>
      <c r="I54" s="366">
        <f>IF(Lookups!$N$19="Incomplete","-",Lookups!$N$12)</f>
        <v>0</v>
      </c>
      <c r="J54" s="367"/>
      <c r="K54" s="371" t="str">
        <f>"Mayor = "&amp;Lookups!$F$3&amp;" Puntos"</f>
        <v>Mayor = 10 Puntos</v>
      </c>
      <c r="L54" s="362"/>
      <c r="M54" s="372"/>
      <c r="N54" s="362"/>
      <c r="O54" s="362"/>
      <c r="P54" s="362"/>
      <c r="Q54" s="22"/>
    </row>
    <row r="55" spans="1:17" ht="15" customHeight="1" thickBot="1" x14ac:dyDescent="0.3">
      <c r="A55" s="22"/>
      <c r="B55" s="362"/>
      <c r="C55" s="362"/>
      <c r="D55" s="362"/>
      <c r="E55" s="362"/>
      <c r="F55" s="364" t="s">
        <v>152</v>
      </c>
      <c r="G55" s="365"/>
      <c r="H55" s="363"/>
      <c r="I55" s="366">
        <f>IF(Lookups!$N$19="Incomplete","-",Lookups!$N$11)</f>
        <v>0</v>
      </c>
      <c r="J55" s="367"/>
      <c r="K55" s="373" t="str">
        <f>"Menor = "&amp;Lookups!$F$2 &amp;" Punto(s)"</f>
        <v>Menor = 2 Punto(s)</v>
      </c>
      <c r="L55" s="374"/>
      <c r="M55" s="375"/>
      <c r="N55" s="362"/>
      <c r="O55" s="362"/>
      <c r="P55" s="362"/>
      <c r="Q55" s="22"/>
    </row>
    <row r="56" spans="1:17" ht="15" customHeight="1" thickBot="1" x14ac:dyDescent="0.3">
      <c r="A56" s="22"/>
      <c r="B56" s="362"/>
      <c r="C56" s="362"/>
      <c r="D56" s="362"/>
      <c r="E56" s="362"/>
      <c r="F56" s="364" t="s">
        <v>153</v>
      </c>
      <c r="G56" s="376"/>
      <c r="H56" s="363"/>
      <c r="I56" s="377">
        <f>IF(Lookups!$N$19="Incomplete","-",Lookups!$N$20)</f>
        <v>100</v>
      </c>
      <c r="J56" s="363"/>
      <c r="K56" s="363"/>
      <c r="L56" s="362"/>
      <c r="M56" s="362"/>
      <c r="N56" s="362"/>
      <c r="O56" s="362"/>
      <c r="P56" s="362"/>
      <c r="Q56" s="22"/>
    </row>
    <row r="57" spans="1:17" x14ac:dyDescent="0.25">
      <c r="A57" s="22"/>
      <c r="B57" s="362"/>
      <c r="C57" s="362"/>
      <c r="D57" s="362"/>
      <c r="E57" s="362"/>
      <c r="F57" s="362"/>
      <c r="G57" s="362"/>
      <c r="H57" s="378"/>
      <c r="I57" s="378"/>
      <c r="J57" s="378"/>
      <c r="K57" s="378"/>
      <c r="L57" s="362"/>
      <c r="M57" s="362"/>
      <c r="N57" s="362"/>
      <c r="O57" s="362"/>
      <c r="P57" s="362"/>
      <c r="Q57" s="22"/>
    </row>
    <row r="58" spans="1:17" x14ac:dyDescent="0.25">
      <c r="A58" s="22"/>
      <c r="B58" s="362"/>
      <c r="C58" s="362"/>
      <c r="D58" s="362"/>
      <c r="E58" s="362"/>
      <c r="F58" s="362"/>
      <c r="G58" s="362"/>
      <c r="H58" s="362"/>
      <c r="I58" s="362"/>
      <c r="J58" s="362"/>
      <c r="K58" s="362"/>
      <c r="L58" s="362"/>
      <c r="M58" s="362"/>
      <c r="N58" s="362"/>
      <c r="O58" s="362"/>
      <c r="P58" s="362"/>
      <c r="Q58" s="22"/>
    </row>
    <row r="59" spans="1:17" x14ac:dyDescent="0.25">
      <c r="A59" s="22"/>
      <c r="B59" s="362"/>
      <c r="C59" s="362"/>
      <c r="D59" s="362"/>
      <c r="E59" s="362"/>
      <c r="F59" s="362"/>
      <c r="G59" s="362"/>
      <c r="H59" s="362"/>
      <c r="I59" s="362"/>
      <c r="J59" s="362"/>
      <c r="K59" s="362"/>
      <c r="L59" s="362"/>
      <c r="M59" s="362"/>
      <c r="N59" s="362"/>
      <c r="O59" s="362"/>
      <c r="P59" s="362"/>
      <c r="Q59" s="22"/>
    </row>
    <row r="60" spans="1:17" x14ac:dyDescent="0.25">
      <c r="A60" s="22"/>
      <c r="B60" s="362"/>
      <c r="C60" s="362"/>
      <c r="D60" s="362"/>
      <c r="E60" s="362"/>
      <c r="F60" s="362"/>
      <c r="G60" s="362"/>
      <c r="H60" s="362"/>
      <c r="I60" s="362"/>
      <c r="J60" s="362"/>
      <c r="K60" s="362"/>
      <c r="L60" s="362"/>
      <c r="M60" s="362"/>
      <c r="N60" s="362"/>
      <c r="O60" s="362"/>
      <c r="P60" s="362"/>
      <c r="Q60" s="22"/>
    </row>
    <row r="61" spans="1:17" x14ac:dyDescent="0.25">
      <c r="A61" s="25"/>
      <c r="B61" s="362"/>
      <c r="C61" s="362"/>
      <c r="D61" s="379"/>
      <c r="E61" s="379"/>
      <c r="F61" s="379"/>
      <c r="G61" s="379"/>
      <c r="H61" s="379"/>
      <c r="I61" s="379"/>
      <c r="J61" s="379"/>
      <c r="K61" s="379"/>
      <c r="L61" s="379"/>
      <c r="M61" s="379"/>
      <c r="N61" s="379"/>
      <c r="O61" s="379"/>
      <c r="P61" s="379"/>
      <c r="Q61" s="25"/>
    </row>
    <row r="62" spans="1:17" x14ac:dyDescent="0.25">
      <c r="A62" s="25"/>
      <c r="B62" s="362"/>
      <c r="C62" s="362"/>
      <c r="D62" s="379"/>
      <c r="E62" s="379"/>
      <c r="F62" s="379"/>
      <c r="G62" s="379"/>
      <c r="H62" s="379"/>
      <c r="I62" s="379"/>
      <c r="J62" s="379"/>
      <c r="K62" s="379"/>
      <c r="L62" s="379"/>
      <c r="M62" s="379"/>
      <c r="N62" s="379"/>
      <c r="O62" s="379"/>
      <c r="P62" s="379"/>
      <c r="Q62" s="25"/>
    </row>
    <row r="63" spans="1:17" x14ac:dyDescent="0.25">
      <c r="A63" s="25"/>
      <c r="B63" s="362"/>
      <c r="C63" s="362"/>
      <c r="D63" s="379"/>
      <c r="E63" s="379"/>
      <c r="F63" s="379"/>
      <c r="G63" s="379"/>
      <c r="H63" s="379"/>
      <c r="I63" s="379"/>
      <c r="J63" s="379"/>
      <c r="K63" s="379"/>
      <c r="L63" s="379"/>
      <c r="M63" s="379"/>
      <c r="N63" s="379"/>
      <c r="O63" s="379"/>
      <c r="P63" s="379"/>
      <c r="Q63" s="25"/>
    </row>
    <row r="64" spans="1:17" x14ac:dyDescent="0.25">
      <c r="A64" s="25"/>
      <c r="B64" s="362"/>
      <c r="C64" s="362"/>
      <c r="D64" s="379"/>
      <c r="E64" s="379"/>
      <c r="F64" s="379"/>
      <c r="G64" s="379"/>
      <c r="H64" s="379"/>
      <c r="I64" s="379"/>
      <c r="J64" s="379"/>
      <c r="K64" s="379"/>
      <c r="L64" s="379"/>
      <c r="M64" s="379"/>
      <c r="N64" s="379"/>
      <c r="O64" s="379"/>
      <c r="P64" s="379"/>
      <c r="Q64" s="25"/>
    </row>
    <row r="65" spans="1:17" x14ac:dyDescent="0.25">
      <c r="A65" s="25"/>
      <c r="B65" s="362"/>
      <c r="C65" s="362"/>
      <c r="D65" s="379"/>
      <c r="E65" s="379"/>
      <c r="F65" s="379"/>
      <c r="G65" s="379"/>
      <c r="H65" s="379"/>
      <c r="I65" s="379"/>
      <c r="J65" s="379"/>
      <c r="K65" s="379"/>
      <c r="L65" s="379"/>
      <c r="M65" s="379"/>
      <c r="N65" s="379"/>
      <c r="O65" s="379"/>
      <c r="P65" s="379"/>
      <c r="Q65" s="25"/>
    </row>
    <row r="66" spans="1:17" x14ac:dyDescent="0.25">
      <c r="A66" s="25"/>
      <c r="B66" s="362"/>
      <c r="C66" s="362"/>
      <c r="D66" s="379"/>
      <c r="E66" s="379"/>
      <c r="F66" s="379"/>
      <c r="G66" s="379"/>
      <c r="H66" s="379"/>
      <c r="I66" s="379"/>
      <c r="J66" s="379"/>
      <c r="K66" s="379"/>
      <c r="L66" s="379"/>
      <c r="M66" s="379"/>
      <c r="N66" s="379"/>
      <c r="O66" s="379"/>
      <c r="P66" s="379"/>
      <c r="Q66" s="25"/>
    </row>
    <row r="67" spans="1:17" x14ac:dyDescent="0.25">
      <c r="A67" s="25"/>
      <c r="B67" s="362"/>
      <c r="C67" s="362"/>
      <c r="D67" s="379"/>
      <c r="E67" s="379"/>
      <c r="F67" s="379"/>
      <c r="G67" s="379"/>
      <c r="H67" s="379"/>
      <c r="I67" s="379"/>
      <c r="J67" s="379"/>
      <c r="K67" s="379"/>
      <c r="L67" s="379"/>
      <c r="M67" s="379"/>
      <c r="N67" s="379"/>
      <c r="O67" s="379"/>
      <c r="P67" s="379"/>
      <c r="Q67" s="25"/>
    </row>
    <row r="68" spans="1:17" x14ac:dyDescent="0.25">
      <c r="A68" s="25"/>
      <c r="B68" s="362"/>
      <c r="C68" s="362"/>
      <c r="D68" s="379"/>
      <c r="E68" s="379"/>
      <c r="F68" s="379"/>
      <c r="G68" s="379"/>
      <c r="H68" s="379"/>
      <c r="I68" s="379"/>
      <c r="J68" s="379"/>
      <c r="K68" s="379"/>
      <c r="L68" s="379"/>
      <c r="M68" s="379"/>
      <c r="N68" s="379"/>
      <c r="O68" s="379"/>
      <c r="P68" s="379"/>
      <c r="Q68" s="25"/>
    </row>
    <row r="69" spans="1:17" x14ac:dyDescent="0.25">
      <c r="A69" s="25"/>
      <c r="B69" s="362"/>
      <c r="C69" s="362"/>
      <c r="D69" s="379"/>
      <c r="E69" s="379"/>
      <c r="F69" s="379"/>
      <c r="G69" s="379"/>
      <c r="H69" s="379"/>
      <c r="I69" s="379"/>
      <c r="J69" s="379"/>
      <c r="K69" s="379"/>
      <c r="L69" s="379"/>
      <c r="M69" s="379"/>
      <c r="N69" s="379"/>
      <c r="O69" s="379"/>
      <c r="P69" s="379"/>
      <c r="Q69" s="25"/>
    </row>
    <row r="70" spans="1:17" x14ac:dyDescent="0.25">
      <c r="A70" s="25"/>
      <c r="B70" s="362"/>
      <c r="C70" s="362"/>
      <c r="D70" s="379"/>
      <c r="E70" s="379"/>
      <c r="F70" s="379"/>
      <c r="G70" s="379"/>
      <c r="H70" s="379"/>
      <c r="I70" s="379"/>
      <c r="J70" s="379"/>
      <c r="K70" s="379"/>
      <c r="L70" s="379"/>
      <c r="M70" s="379"/>
      <c r="N70" s="379"/>
      <c r="O70" s="379"/>
      <c r="P70" s="379"/>
      <c r="Q70" s="25"/>
    </row>
    <row r="71" spans="1:17" x14ac:dyDescent="0.25">
      <c r="A71" s="25"/>
      <c r="B71" s="362"/>
      <c r="C71" s="362"/>
      <c r="D71" s="379"/>
      <c r="E71" s="379"/>
      <c r="F71" s="379"/>
      <c r="G71" s="379"/>
      <c r="H71" s="379"/>
      <c r="I71" s="379"/>
      <c r="J71" s="379"/>
      <c r="K71" s="379"/>
      <c r="L71" s="379"/>
      <c r="M71" s="379"/>
      <c r="N71" s="379"/>
      <c r="O71" s="379"/>
      <c r="P71" s="379"/>
      <c r="Q71" s="25"/>
    </row>
    <row r="72" spans="1:17" x14ac:dyDescent="0.25">
      <c r="A72" s="25"/>
      <c r="B72" s="362"/>
      <c r="C72" s="362"/>
      <c r="D72" s="379"/>
      <c r="E72" s="379"/>
      <c r="F72" s="379"/>
      <c r="G72" s="379"/>
      <c r="H72" s="379"/>
      <c r="I72" s="379"/>
      <c r="J72" s="379"/>
      <c r="K72" s="379"/>
      <c r="L72" s="379"/>
      <c r="M72" s="379"/>
      <c r="N72" s="379"/>
      <c r="O72" s="379"/>
      <c r="P72" s="379"/>
      <c r="Q72" s="25"/>
    </row>
    <row r="73" spans="1:17" x14ac:dyDescent="0.25">
      <c r="A73" s="25"/>
      <c r="B73" s="362"/>
      <c r="C73" s="362"/>
      <c r="D73" s="379"/>
      <c r="E73" s="379"/>
      <c r="F73" s="379"/>
      <c r="G73" s="379"/>
      <c r="H73" s="379"/>
      <c r="I73" s="379"/>
      <c r="J73" s="379"/>
      <c r="K73" s="379"/>
      <c r="L73" s="379"/>
      <c r="M73" s="379"/>
      <c r="N73" s="379"/>
      <c r="O73" s="379"/>
      <c r="P73" s="379"/>
      <c r="Q73" s="25"/>
    </row>
    <row r="74" spans="1:17" ht="48" customHeight="1" x14ac:dyDescent="0.25">
      <c r="A74" s="25"/>
      <c r="B74" s="362"/>
      <c r="C74" s="362"/>
      <c r="D74" s="379"/>
      <c r="E74" s="379"/>
      <c r="F74" s="379"/>
      <c r="G74" s="379"/>
      <c r="H74" s="379"/>
      <c r="I74" s="379"/>
      <c r="J74" s="379"/>
      <c r="K74" s="379"/>
      <c r="L74" s="379"/>
      <c r="M74" s="379"/>
      <c r="N74" s="379"/>
      <c r="O74" s="379"/>
      <c r="P74" s="379"/>
      <c r="Q74" s="25"/>
    </row>
    <row r="75" spans="1:17" ht="15" customHeight="1" x14ac:dyDescent="0.25">
      <c r="A75" s="25"/>
      <c r="B75" s="22"/>
      <c r="C75" s="278" t="s">
        <v>144</v>
      </c>
      <c r="D75" s="25"/>
      <c r="E75" s="25"/>
      <c r="F75" s="25"/>
      <c r="G75" s="25"/>
      <c r="H75" s="25"/>
      <c r="I75" s="25"/>
      <c r="J75" s="25"/>
      <c r="K75" s="25"/>
      <c r="L75" s="25"/>
      <c r="M75" s="25"/>
      <c r="N75" s="25"/>
      <c r="O75" s="25"/>
      <c r="P75" s="25"/>
      <c r="Q75" s="25"/>
    </row>
    <row r="76" spans="1:17" ht="15" customHeight="1" x14ac:dyDescent="0.25">
      <c r="A76" s="25"/>
      <c r="B76" s="22"/>
      <c r="C76" s="122" t="s">
        <v>145</v>
      </c>
      <c r="D76" s="118"/>
      <c r="E76" s="118"/>
      <c r="F76" s="118"/>
      <c r="G76" s="118"/>
      <c r="H76" s="118"/>
      <c r="I76" s="118"/>
      <c r="J76" s="118"/>
      <c r="K76" s="118"/>
      <c r="L76" s="118"/>
      <c r="M76" s="118"/>
      <c r="N76" s="118"/>
      <c r="O76" s="118"/>
      <c r="P76" s="25"/>
      <c r="Q76" s="25"/>
    </row>
    <row r="77" spans="1:17" x14ac:dyDescent="0.25">
      <c r="A77" s="25"/>
      <c r="B77" s="22"/>
      <c r="C77" s="122" t="s">
        <v>146</v>
      </c>
      <c r="D77" s="118"/>
      <c r="E77" s="118"/>
      <c r="F77" s="118"/>
      <c r="G77" s="118"/>
      <c r="H77" s="118"/>
      <c r="I77" s="118"/>
      <c r="J77" s="118"/>
      <c r="K77" s="118"/>
      <c r="L77" s="118"/>
      <c r="M77" s="118"/>
      <c r="N77" s="118"/>
      <c r="O77" s="118"/>
      <c r="P77" s="25"/>
      <c r="Q77" s="25"/>
    </row>
    <row r="78" spans="1:17" x14ac:dyDescent="0.25">
      <c r="C78" s="279" t="s">
        <v>147</v>
      </c>
    </row>
    <row r="79" spans="1:17" hidden="1" x14ac:dyDescent="0.25"/>
    <row r="80" spans="1:1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sheetData>
  <dataConsolidate/>
  <mergeCells count="28">
    <mergeCell ref="I44:J44"/>
    <mergeCell ref="C51:F51"/>
    <mergeCell ref="D1:I1"/>
    <mergeCell ref="H32:M32"/>
    <mergeCell ref="F42:L43"/>
    <mergeCell ref="C45:G45"/>
    <mergeCell ref="D4:I4"/>
    <mergeCell ref="D6:I6"/>
    <mergeCell ref="D7:I7"/>
    <mergeCell ref="D8:I8"/>
    <mergeCell ref="M4:P4"/>
    <mergeCell ref="M6:P6"/>
    <mergeCell ref="G28:M29"/>
    <mergeCell ref="D14:I14"/>
    <mergeCell ref="N43:P45"/>
    <mergeCell ref="G48:P48"/>
    <mergeCell ref="M8:P8"/>
    <mergeCell ref="M10:P10"/>
    <mergeCell ref="D10:I10"/>
    <mergeCell ref="D16:I16"/>
    <mergeCell ref="D18:I18"/>
    <mergeCell ref="H30:M30"/>
    <mergeCell ref="H31:M31"/>
    <mergeCell ref="D20:I22"/>
    <mergeCell ref="M12:P15"/>
    <mergeCell ref="L26:M26"/>
    <mergeCell ref="G26:H26"/>
    <mergeCell ref="D12:I12"/>
  </mergeCells>
  <conditionalFormatting sqref="K53">
    <cfRule type="cellIs" dxfId="51" priority="14" operator="equal">
      <formula>"FAIL"</formula>
    </cfRule>
    <cfRule type="cellIs" dxfId="50" priority="15" operator="equal">
      <formula>"PASS"</formula>
    </cfRule>
  </conditionalFormatting>
  <conditionalFormatting sqref="B47:P47 B49:P49 B48:G48">
    <cfRule type="expression" dxfId="49" priority="13">
      <formula>BuyingCompanySettings=2</formula>
    </cfRule>
  </conditionalFormatting>
  <conditionalFormatting sqref="B50:P50 B52:P74 B51:C51 G51:P51">
    <cfRule type="expression" dxfId="48" priority="12">
      <formula>BuyingCompanySettings=1</formula>
    </cfRule>
  </conditionalFormatting>
  <conditionalFormatting sqref="M4 M6 M8 M10 M12 G26 L26 G28">
    <cfRule type="expression" dxfId="47" priority="10">
      <formula>AND(UserTypeNumber=1,G4="")</formula>
    </cfRule>
  </conditionalFormatting>
  <conditionalFormatting sqref="N43">
    <cfRule type="cellIs" dxfId="46" priority="6" operator="equal">
      <formula>"Incomplete"</formula>
    </cfRule>
    <cfRule type="cellIs" dxfId="45" priority="8" operator="equal">
      <formula>"FAIL"</formula>
    </cfRule>
    <cfRule type="cellIs" dxfId="44" priority="9" operator="equal">
      <formula>"PASS"</formula>
    </cfRule>
  </conditionalFormatting>
  <conditionalFormatting sqref="D4:I4 D6:I8 D10:I10 D12:I12 D14:I14 D16:I16 D18:I18 D20:I22 M4:P4 M6:P6 M8:P8 M10:P10 M12:P15 G26:H26 L26:M26 G28:M29">
    <cfRule type="expression" dxfId="43" priority="5" stopIfTrue="1">
      <formula>AND(ShowToClear=TRUE,D4&lt;&gt;"")</formula>
    </cfRule>
  </conditionalFormatting>
  <conditionalFormatting sqref="K20:Q22">
    <cfRule type="expression" dxfId="42" priority="4">
      <formula>ShowToClear=TRUE</formula>
    </cfRule>
  </conditionalFormatting>
  <conditionalFormatting sqref="I44">
    <cfRule type="expression" dxfId="41" priority="3">
      <formula>AND(UserTypeNumber=1,I44="")</formula>
    </cfRule>
  </conditionalFormatting>
  <conditionalFormatting sqref="I44:J44">
    <cfRule type="expression" dxfId="40" priority="1">
      <formula>BuyingCompanySettings&lt;&gt;2</formula>
    </cfRule>
    <cfRule type="expression" dxfId="39" priority="2" stopIfTrue="1">
      <formula>AND(ShowToClear=TRUE,I44&lt;&gt;"")</formula>
    </cfRule>
  </conditionalFormatting>
  <dataValidations count="1">
    <dataValidation type="whole" allowBlank="1" showInputMessage="1" showErrorMessage="1" sqref="I44:J44">
      <formula1>1</formula1>
      <formula2>100</formula2>
    </dataValidation>
  </dataValidations>
  <pageMargins left="0.70866141732283472" right="0.70866141732283472" top="0.74803149606299213" bottom="0.74803149606299213" header="0.31496062992125984" footer="0.31496062992125984"/>
  <pageSetup paperSize="9" orientation="portrait" horizontalDpi="1200" verticalDpi="1200" r:id="rId1"/>
  <headerFooter>
    <oddHeader>&amp;L&amp;18&amp;K03+000Global Food Safety Initiative
&amp;16Global Markets Programme&amp;C&amp;"-,Regular"&amp;20
&amp;R&amp;18&amp;K03+000Food Manufacturing
&amp;16Basic and Intermediate Levels Checklist</oddHeader>
    <oddFooter>&amp;L&amp;14&amp;K03+000GFSI Global Markets Programme Manufacturing: Edition 2 April 2015&amp;R&amp;14&amp;K03+000© Global Food Safety Initiative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Group Box 10">
              <controlPr defaultSize="0" autoFill="0" autoPict="0" altText="">
                <anchor moveWithCells="1">
                  <from>
                    <xdr:col>7</xdr:col>
                    <xdr:colOff>238125</xdr:colOff>
                    <xdr:row>30</xdr:row>
                    <xdr:rowOff>0</xdr:rowOff>
                  </from>
                  <to>
                    <xdr:col>11</xdr:col>
                    <xdr:colOff>419100</xdr:colOff>
                    <xdr:row>32</xdr:row>
                    <xdr:rowOff>0</xdr:rowOff>
                  </to>
                </anchor>
              </controlPr>
            </control>
          </mc:Choice>
        </mc:AlternateContent>
        <mc:AlternateContent xmlns:mc="http://schemas.openxmlformats.org/markup-compatibility/2006">
          <mc:Choice Requires="x14">
            <control shapeId="2059" r:id="rId5" name="Option Button 11">
              <controlPr locked="0" defaultSize="0" autoFill="0" autoLine="0" autoPict="0">
                <anchor moveWithCells="1">
                  <from>
                    <xdr:col>7</xdr:col>
                    <xdr:colOff>600075</xdr:colOff>
                    <xdr:row>30</xdr:row>
                    <xdr:rowOff>47625</xdr:rowOff>
                  </from>
                  <to>
                    <xdr:col>7</xdr:col>
                    <xdr:colOff>1590675</xdr:colOff>
                    <xdr:row>31</xdr:row>
                    <xdr:rowOff>152400</xdr:rowOff>
                  </to>
                </anchor>
              </controlPr>
            </control>
          </mc:Choice>
        </mc:AlternateContent>
        <mc:AlternateContent xmlns:mc="http://schemas.openxmlformats.org/markup-compatibility/2006">
          <mc:Choice Requires="x14">
            <control shapeId="2060" r:id="rId6" name="Option Button 12">
              <controlPr locked="0" defaultSize="0" autoFill="0" autoLine="0" autoPict="0">
                <anchor moveWithCells="1">
                  <from>
                    <xdr:col>9</xdr:col>
                    <xdr:colOff>419100</xdr:colOff>
                    <xdr:row>30</xdr:row>
                    <xdr:rowOff>47625</xdr:rowOff>
                  </from>
                  <to>
                    <xdr:col>12</xdr:col>
                    <xdr:colOff>0</xdr:colOff>
                    <xdr:row>31</xdr:row>
                    <xdr:rowOff>152400</xdr:rowOff>
                  </to>
                </anchor>
              </controlPr>
            </control>
          </mc:Choice>
        </mc:AlternateContent>
        <mc:AlternateContent xmlns:mc="http://schemas.openxmlformats.org/markup-compatibility/2006">
          <mc:Choice Requires="x14">
            <control shapeId="2065" r:id="rId7" name="Option Button 17">
              <controlPr locked="0" defaultSize="0" autoFill="0" autoLine="0" autoPict="0">
                <anchor moveWithCells="1">
                  <from>
                    <xdr:col>5</xdr:col>
                    <xdr:colOff>142875</xdr:colOff>
                    <xdr:row>42</xdr:row>
                    <xdr:rowOff>47625</xdr:rowOff>
                  </from>
                  <to>
                    <xdr:col>6</xdr:col>
                    <xdr:colOff>0</xdr:colOff>
                    <xdr:row>42</xdr:row>
                    <xdr:rowOff>314325</xdr:rowOff>
                  </to>
                </anchor>
              </controlPr>
            </control>
          </mc:Choice>
        </mc:AlternateContent>
        <mc:AlternateContent xmlns:mc="http://schemas.openxmlformats.org/markup-compatibility/2006">
          <mc:Choice Requires="x14">
            <control shapeId="2066" r:id="rId8" name="Option Button 18">
              <controlPr locked="0" defaultSize="0" autoFill="0" autoLine="0" autoPict="0">
                <anchor moveWithCells="1">
                  <from>
                    <xdr:col>7</xdr:col>
                    <xdr:colOff>723900</xdr:colOff>
                    <xdr:row>42</xdr:row>
                    <xdr:rowOff>47625</xdr:rowOff>
                  </from>
                  <to>
                    <xdr:col>7</xdr:col>
                    <xdr:colOff>2219325</xdr:colOff>
                    <xdr:row>43</xdr:row>
                    <xdr:rowOff>0</xdr:rowOff>
                  </to>
                </anchor>
              </controlPr>
            </control>
          </mc:Choice>
        </mc:AlternateContent>
        <mc:AlternateContent xmlns:mc="http://schemas.openxmlformats.org/markup-compatibility/2006">
          <mc:Choice Requires="x14">
            <control shapeId="2067" r:id="rId9" name="Option Button 19">
              <controlPr locked="0" defaultSize="0" autoFill="0" autoLine="0" autoPict="0">
                <anchor moveWithCells="1">
                  <from>
                    <xdr:col>10</xdr:col>
                    <xdr:colOff>85725</xdr:colOff>
                    <xdr:row>42</xdr:row>
                    <xdr:rowOff>47625</xdr:rowOff>
                  </from>
                  <to>
                    <xdr:col>11</xdr:col>
                    <xdr:colOff>523875</xdr:colOff>
                    <xdr:row>43</xdr:row>
                    <xdr:rowOff>0</xdr:rowOff>
                  </to>
                </anchor>
              </controlPr>
            </control>
          </mc:Choice>
        </mc:AlternateContent>
        <mc:AlternateContent xmlns:mc="http://schemas.openxmlformats.org/markup-compatibility/2006">
          <mc:Choice Requires="x14">
            <control shapeId="2069" r:id="rId10" name="Check Box 21">
              <controlPr locked="0" defaultSize="0" print="0" autoFill="0" autoLine="0" autoPict="0">
                <anchor moveWithCells="1">
                  <from>
                    <xdr:col>10</xdr:col>
                    <xdr:colOff>219075</xdr:colOff>
                    <xdr:row>19</xdr:row>
                    <xdr:rowOff>180975</xdr:rowOff>
                  </from>
                  <to>
                    <xdr:col>16</xdr:col>
                    <xdr:colOff>381000</xdr:colOff>
                    <xdr:row>21</xdr:row>
                    <xdr:rowOff>0</xdr:rowOff>
                  </to>
                </anchor>
              </controlPr>
            </control>
          </mc:Choice>
        </mc:AlternateContent>
        <mc:AlternateContent xmlns:mc="http://schemas.openxmlformats.org/markup-compatibility/2006">
          <mc:Choice Requires="x14">
            <control shapeId="2093" r:id="rId11" name="Group Box 45">
              <controlPr defaultSize="0" autoFill="0" autoPict="0">
                <anchor moveWithCells="1">
                  <from>
                    <xdr:col>5</xdr:col>
                    <xdr:colOff>0</xdr:colOff>
                    <xdr:row>35</xdr:row>
                    <xdr:rowOff>0</xdr:rowOff>
                  </from>
                  <to>
                    <xdr:col>12</xdr:col>
                    <xdr:colOff>190500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Lookups!$A$40:$A$47</xm:f>
          </x14:formula1>
          <xm:sqref>D6:I8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outlinePr summaryBelow="0" summaryRight="0"/>
    <pageSetUpPr fitToPage="1"/>
  </sheetPr>
  <dimension ref="A1:L185"/>
  <sheetViews>
    <sheetView showGridLines="0" workbookViewId="0">
      <pane ySplit="1" topLeftCell="A2" activePane="bottomLeft" state="frozen"/>
      <selection pane="bottomLeft" activeCell="E5" sqref="E5"/>
    </sheetView>
  </sheetViews>
  <sheetFormatPr baseColWidth="10" defaultColWidth="0" defaultRowHeight="12.75" zeroHeight="1" outlineLevelRow="1" x14ac:dyDescent="0.2"/>
  <cols>
    <col min="1" max="1" width="8.42578125" style="224" customWidth="1"/>
    <col min="2" max="2" width="83.5703125" style="225" customWidth="1"/>
    <col min="3" max="3" width="64.42578125" style="8" customWidth="1"/>
    <col min="4" max="4" width="26" style="141" customWidth="1"/>
    <col min="5" max="5" width="27.5703125" style="277" bestFit="1" customWidth="1"/>
    <col min="6" max="6" width="24.42578125" style="134" hidden="1" customWidth="1"/>
    <col min="7" max="8" width="11.42578125" style="124" hidden="1" customWidth="1"/>
    <col min="9" max="9" width="9.140625" style="124" hidden="1" customWidth="1"/>
    <col min="10" max="10" width="36.42578125" style="3" hidden="1" customWidth="1"/>
    <col min="11" max="16384" width="9.140625" style="3" hidden="1"/>
  </cols>
  <sheetData>
    <row r="1" spans="1:12" ht="30" x14ac:dyDescent="0.2">
      <c r="A1" s="191" t="s">
        <v>158</v>
      </c>
      <c r="B1" s="192" t="s">
        <v>307</v>
      </c>
      <c r="C1" s="15" t="s">
        <v>453</v>
      </c>
      <c r="D1" s="135" t="s">
        <v>454</v>
      </c>
      <c r="E1" s="135" t="s">
        <v>455</v>
      </c>
      <c r="F1" s="132" t="s">
        <v>456</v>
      </c>
      <c r="G1" s="123" t="s">
        <v>457</v>
      </c>
      <c r="H1" s="123" t="s">
        <v>22</v>
      </c>
      <c r="I1" s="123" t="s">
        <v>459</v>
      </c>
      <c r="J1" s="246" t="s">
        <v>460</v>
      </c>
    </row>
    <row r="2" spans="1:12" ht="19.350000000000001" customHeight="1" x14ac:dyDescent="0.2">
      <c r="A2" s="193" t="s">
        <v>159</v>
      </c>
      <c r="B2" s="194"/>
      <c r="C2" s="267"/>
      <c r="D2" s="226"/>
      <c r="E2" s="276" t="str">
        <f>IF(H2="",IF(C2 &amp; D2="","-","Do not fill this in for the summary level"),IF(F2&lt;&gt;"Yes","Exempted, do not use",IF(AND(OR(AND(SelectedLevelLetter="B",H2="B"),SelectedLevelLetter="I"),D2=""),"Please enter a status",IF(AND(COUNTIF(Lookups!$A$11:$A$14,D2)&gt;0,C2=""),"Please enter a comment",IF(AND(SelectedLevelLetter="B",H2="I",D2&lt;&gt;""),"Remove -not needed for Basic",IF(AND(SelectedLevelLetter="B",H2="I",D2=""),"-","Completed"))))))</f>
        <v>-</v>
      </c>
      <c r="F2" s="248" t="str">
        <f>IF(COUNTIF(Exenciones!$A:$A,$I2)=0,"Yes","Exempt")</f>
        <v>Yes</v>
      </c>
      <c r="H2" s="123"/>
      <c r="I2" s="124" t="s">
        <v>159</v>
      </c>
      <c r="J2" s="3" t="str">
        <f>IF(F2="Yes",CONCATENATE(I2,D2),"")</f>
        <v>A. Sistemas de Gestión de Seguridad Alimentaria</v>
      </c>
      <c r="L2" s="351" t="s">
        <v>461</v>
      </c>
    </row>
    <row r="3" spans="1:12" ht="75" x14ac:dyDescent="0.2">
      <c r="A3" s="318" t="s">
        <v>160</v>
      </c>
      <c r="B3" s="195" t="s">
        <v>308</v>
      </c>
      <c r="C3" s="268"/>
      <c r="D3" s="227"/>
      <c r="E3" s="276" t="str">
        <f>IF(H3="",IF(C3 &amp; D3="","-","Do not fill this in for the summary level"),IF(F3&lt;&gt;"Yes","Exempted, do not use",IF(AND(OR(AND(SelectedLevelLetter="B",H3="B"),SelectedLevelLetter="I"),D3=""),"Please enter a status",IF(AND(COUNTIF(Lookups!$A$11:$A$14,D3)&gt;0,C3=""),"Please enter a comment",IF(AND(SelectedLevelLetter="B",H3="I",D3&lt;&gt;""),"Remove -not needed for Basic",IF(AND(SelectedLevelLetter="B",H3="I",D3=""),"-","Completed"))))))</f>
        <v>-</v>
      </c>
      <c r="F3" s="249" t="str">
        <f>IF(COUNTIF(Exenciones!$A:$A,$I3)=0,"Yes","Exempt")</f>
        <v>Yes</v>
      </c>
      <c r="I3" s="124" t="s">
        <v>160</v>
      </c>
      <c r="J3" s="3" t="str">
        <f t="shared" ref="J3:J66" si="0">IF(F3="Yes",CONCATENATE(I3,D3),"")</f>
        <v>B.A 1</v>
      </c>
      <c r="L3" s="351" t="s">
        <v>462</v>
      </c>
    </row>
    <row r="4" spans="1:12" ht="50.25" customHeight="1" x14ac:dyDescent="0.2">
      <c r="A4" s="336" t="s">
        <v>161</v>
      </c>
      <c r="B4" s="197" t="s">
        <v>309</v>
      </c>
      <c r="C4" s="16"/>
      <c r="D4" s="136"/>
      <c r="E4" s="276" t="str">
        <f>IF(H4="",IF(C4 &amp; D4="","-","No completar este cuadro en el nivel resumen"),IF(F4&lt;&gt;"Sí","Exento, no utilizar",IF(AND(OR(AND(SelectedLevelLetter="B",H4="B"),SelectedLevelLetter="I"),D4=""),"Introduzca un estado",IF(AND(COUNTIF(Lookups!$A$11:$A$14,D4)&gt;0,C4=""),"Introduzca un comentario",IF(AND(SelectedLevelLetter="B",H4="I",D4&lt;&gt;""),"Eliminar -no es necesario para Básico",IF(AND(SelectedLevelLetter="B",H4="I",D4=""),"-","Completado"))))))</f>
        <v>Exento, no utilizar</v>
      </c>
      <c r="F4" s="133" t="str">
        <f>IF(COUNTIF(Exenciones!$A:$A,$I4)=0,"Yes","Exempt")</f>
        <v>Yes</v>
      </c>
      <c r="G4" s="124" t="str">
        <f t="shared" ref="G4" si="1">RIGHT(LEFT(A4,3),1)</f>
        <v>A</v>
      </c>
      <c r="H4" s="124" t="str">
        <f t="shared" ref="H4" si="2">LEFT(A4,1)</f>
        <v>B</v>
      </c>
      <c r="I4" s="124" t="s">
        <v>160</v>
      </c>
      <c r="J4" s="3" t="str">
        <f t="shared" si="0"/>
        <v>B.A 1</v>
      </c>
      <c r="L4" s="351" t="s">
        <v>463</v>
      </c>
    </row>
    <row r="5" spans="1:12" ht="50.25" customHeight="1" x14ac:dyDescent="0.2">
      <c r="A5" s="336" t="s">
        <v>162</v>
      </c>
      <c r="B5" s="197" t="s">
        <v>310</v>
      </c>
      <c r="C5" s="16"/>
      <c r="D5" s="136"/>
      <c r="E5" s="276" t="str">
        <f>IF(H5="",IF(C5 &amp; D5="","-","No completar este cuadro en el nivel resumen"),IF(F5&lt;&gt;"Sí","Exento, no utilizar",IF(AND(OR(AND(SelectedLevelLetter="B",H5="B"),SelectedLevelLetter="I"),D5=""),"Introduzca un estado",IF(AND(COUNTIF(Lookups!$A$11:$A$14,D5)&gt;0,C5=""),"Introduzca un comentario",IF(AND(SelectedLevelLetter="B",H5="I",D5&lt;&gt;""),"Eliminar -no es necesario para Básico",IF(AND(SelectedLevelLetter="B",H5="I",D5=""),"-","Completado"))))))</f>
        <v>Exento, no utilizar</v>
      </c>
      <c r="F5" s="133" t="str">
        <f>IF(COUNTIF(Exenciones!$A:$A,$I5)=0,"Yes","Exempt")</f>
        <v>Yes</v>
      </c>
      <c r="G5" s="124" t="str">
        <f t="shared" ref="G5:G9" si="3">RIGHT(LEFT(A5,3),1)</f>
        <v>A</v>
      </c>
      <c r="H5" s="124" t="str">
        <f t="shared" ref="H5:H9" si="4">LEFT(A5,1)</f>
        <v>B</v>
      </c>
      <c r="I5" s="124" t="s">
        <v>160</v>
      </c>
      <c r="J5" s="3" t="str">
        <f t="shared" si="0"/>
        <v>B.A 1</v>
      </c>
      <c r="L5" s="351" t="s">
        <v>464</v>
      </c>
    </row>
    <row r="6" spans="1:12" ht="50.25" customHeight="1" x14ac:dyDescent="0.2">
      <c r="A6" s="336" t="s">
        <v>163</v>
      </c>
      <c r="B6" s="197" t="s">
        <v>311</v>
      </c>
      <c r="C6" s="16"/>
      <c r="D6" s="136"/>
      <c r="E6" s="276" t="str">
        <f>IF(H6="",IF(C6 &amp; D6="","-","No completar este cuadro en el nivel resumen"),IF(F6&lt;&gt;"Sí","Exento, no utilizar",IF(AND(OR(AND(SelectedLevelLetter="B",H6="B"),SelectedLevelLetter="I"),D6=""),"Introduzca un estado",IF(AND(COUNTIF(Lookups!$A$11:$A$14,D6)&gt;0,C6=""),"Introduzca un comentario",IF(AND(SelectedLevelLetter="B",H6="I",D6&lt;&gt;""),"Eliminar -no es necesario para Básico",IF(AND(SelectedLevelLetter="B",H6="I",D6=""),"-","Completado"))))))</f>
        <v>Exento, no utilizar</v>
      </c>
      <c r="F6" s="133" t="str">
        <f>IF(COUNTIF(Exenciones!$A:$A,$I6)=0,"Yes","Exempt")</f>
        <v>Yes</v>
      </c>
      <c r="G6" s="124" t="str">
        <f t="shared" si="3"/>
        <v>A</v>
      </c>
      <c r="H6" s="124" t="str">
        <f t="shared" si="4"/>
        <v>B</v>
      </c>
      <c r="I6" s="124" t="s">
        <v>160</v>
      </c>
      <c r="J6" s="3" t="str">
        <f t="shared" si="0"/>
        <v>B.A 1</v>
      </c>
      <c r="L6" s="351" t="s">
        <v>465</v>
      </c>
    </row>
    <row r="7" spans="1:12" ht="50.25" customHeight="1" x14ac:dyDescent="0.2">
      <c r="A7" s="336" t="s">
        <v>164</v>
      </c>
      <c r="B7" s="197" t="s">
        <v>312</v>
      </c>
      <c r="C7" s="16"/>
      <c r="D7" s="136"/>
      <c r="E7" s="276" t="str">
        <f>IF(H7="",IF(C7 &amp; D7="","-","No completar este cuadro en el nivel resumen"),IF(F7&lt;&gt;"Sí","Exento, no utilizar",IF(AND(OR(AND(SelectedLevelLetter="B",H7="B"),SelectedLevelLetter="I"),D7=""),"Introduzca un estado",IF(AND(COUNTIF(Lookups!$A$11:$A$14,D7)&gt;0,C7=""),"Introduzca un comentario",IF(AND(SelectedLevelLetter="B",H7="I",D7&lt;&gt;""),"Eliminar -no es necesario para Básico",IF(AND(SelectedLevelLetter="B",H7="I",D7=""),"-","Completado"))))))</f>
        <v>Exento, no utilizar</v>
      </c>
      <c r="F7" s="133" t="str">
        <f>IF(COUNTIF(Exenciones!$A:$A,$I7)=0,"Yes","Exempt")</f>
        <v>Yes</v>
      </c>
      <c r="G7" s="124" t="str">
        <f t="shared" si="3"/>
        <v>A</v>
      </c>
      <c r="H7" s="124" t="str">
        <f t="shared" si="4"/>
        <v>B</v>
      </c>
      <c r="I7" s="124" t="s">
        <v>160</v>
      </c>
      <c r="J7" s="3" t="str">
        <f t="shared" si="0"/>
        <v>B.A 1</v>
      </c>
    </row>
    <row r="8" spans="1:12" ht="50.25" customHeight="1" x14ac:dyDescent="0.2">
      <c r="A8" s="336" t="s">
        <v>165</v>
      </c>
      <c r="B8" s="197" t="s">
        <v>313</v>
      </c>
      <c r="C8" s="16"/>
      <c r="D8" s="136"/>
      <c r="E8" s="276" t="str">
        <f>IF(H8="",IF(C8 &amp; D8="","-","No completar este cuadro en el nivel resumen"),IF(F8&lt;&gt;"Sí","Exento, no utilizar",IF(AND(OR(AND(SelectedLevelLetter="B",H8="B"),SelectedLevelLetter="I"),D8=""),"Introduzca un estado",IF(AND(COUNTIF(Lookups!$A$11:$A$14,D8)&gt;0,C8=""),"Introduzca un comentario",IF(AND(SelectedLevelLetter="B",H8="I",D8&lt;&gt;""),"Eliminar -no es necesario para Básico",IF(AND(SelectedLevelLetter="B",H8="I",D8=""),"-","Completado"))))))</f>
        <v>Exento, no utilizar</v>
      </c>
      <c r="F8" s="133" t="str">
        <f>IF(COUNTIF(Exenciones!$A:$A,$I8)=0,"Yes","Exempt")</f>
        <v>Yes</v>
      </c>
      <c r="G8" s="124" t="str">
        <f t="shared" si="3"/>
        <v>A</v>
      </c>
      <c r="H8" s="124" t="str">
        <f t="shared" si="4"/>
        <v>B</v>
      </c>
      <c r="I8" s="124" t="s">
        <v>160</v>
      </c>
      <c r="J8" s="3" t="str">
        <f t="shared" si="0"/>
        <v>B.A 1</v>
      </c>
    </row>
    <row r="9" spans="1:12" ht="50.25" customHeight="1" x14ac:dyDescent="0.2">
      <c r="A9" s="336" t="s">
        <v>166</v>
      </c>
      <c r="B9" s="198" t="s">
        <v>314</v>
      </c>
      <c r="C9" s="16"/>
      <c r="D9" s="136"/>
      <c r="E9" s="276" t="str">
        <f>IF(H9="",IF(C9 &amp; D9="","-","No completar este cuadro en el nivel resumen"),IF(F9&lt;&gt;"Sí","Exento, no utilizar",IF(AND(OR(AND(SelectedLevelLetter="B",H9="B"),SelectedLevelLetter="I"),D9=""),"Introduzca un estado",IF(AND(COUNTIF(Lookups!$A$11:$A$14,D9)&gt;0,C9=""),"Introduzca un comentario",IF(AND(SelectedLevelLetter="B",H9="I",D9&lt;&gt;""),"Eliminar -no es necesario para Básico",IF(AND(SelectedLevelLetter="B",H9="I",D9=""),"-","Completado"))))))</f>
        <v>Exento, no utilizar</v>
      </c>
      <c r="F9" s="133" t="str">
        <f>IF(COUNTIF(Exenciones!$A:$A,$I9)=0,"Yes","Exempt")</f>
        <v>Yes</v>
      </c>
      <c r="G9" s="124" t="str">
        <f t="shared" si="3"/>
        <v>A</v>
      </c>
      <c r="H9" s="124" t="str">
        <f t="shared" si="4"/>
        <v>B</v>
      </c>
      <c r="I9" s="124" t="s">
        <v>160</v>
      </c>
      <c r="J9" s="3" t="str">
        <f t="shared" si="0"/>
        <v>B.A 1</v>
      </c>
    </row>
    <row r="10" spans="1:12" ht="120" x14ac:dyDescent="0.2">
      <c r="A10" s="318" t="s">
        <v>167</v>
      </c>
      <c r="B10" s="195" t="s">
        <v>315</v>
      </c>
      <c r="C10" s="269"/>
      <c r="D10" s="229"/>
      <c r="E10" s="276" t="str">
        <f>IF(H10="",IF(C10 &amp; D10="","-","Do not fill this in for the summary level"),IF(F10&lt;&gt;"Yes","Exempted, do not use",IF(AND(OR(AND(SelectedLevelLetter="B",H10="B"),SelectedLevelLetter="I"),D10=""),"Please enter a status",IF(AND(COUNTIF(Lookups!$A$11:$A$14,D10)&gt;0,C10=""),"Please enter a comment",IF(AND(SelectedLevelLetter="B",H10="I",D10&lt;&gt;""),"Remove -not needed for Basic",IF(AND(SelectedLevelLetter="B",H10="I",D10=""),"-","Completed"))))))</f>
        <v>-</v>
      </c>
      <c r="F10" s="249" t="str">
        <f>IF(COUNTIF(Exenciones!$A:$A,$I10)=0,"Yes","Exempt")</f>
        <v>Yes</v>
      </c>
      <c r="I10" s="124" t="s">
        <v>167</v>
      </c>
      <c r="J10" s="3" t="str">
        <f t="shared" si="0"/>
        <v>B.A 2</v>
      </c>
    </row>
    <row r="11" spans="1:12" ht="50.25" customHeight="1" x14ac:dyDescent="0.2">
      <c r="A11" s="336" t="s">
        <v>168</v>
      </c>
      <c r="B11" s="199" t="s">
        <v>316</v>
      </c>
      <c r="C11" s="16"/>
      <c r="D11" s="136"/>
      <c r="E11" s="276" t="str">
        <f>IF(H11="",IF(C11 &amp; D11="","-","No completar este cuadro en el nivel resumen"),IF(F11&lt;&gt;"Sí","Exento, no utilizar",IF(AND(OR(AND(SelectedLevelLetter="B",H11="B"),SelectedLevelLetter="I"),D11=""),"Introduzca un estado",IF(AND(COUNTIF(Lookups!$A$11:$A$14,D11)&gt;0,C11=""),"Introduzca un comentario",IF(AND(SelectedLevelLetter="B",H11="I",D11&lt;&gt;""),"Eliminar (no es necesario para básico)",IF(AND(SelectedLevelLetter="B",H11="I",D11=""),"-","Completado"))))))</f>
        <v>Exento, no utilizar</v>
      </c>
      <c r="F11" s="133" t="str">
        <f>IF(COUNTIF(Exenciones!$A:$A,$I11)=0,"Yes","Exempt")</f>
        <v>Yes</v>
      </c>
      <c r="G11" s="124" t="str">
        <f t="shared" ref="G11:G14" si="5">RIGHT(LEFT(A11,3),1)</f>
        <v>A</v>
      </c>
      <c r="H11" s="124" t="str">
        <f t="shared" ref="H11:H14" si="6">LEFT(A11,1)</f>
        <v>B</v>
      </c>
      <c r="I11" s="124" t="s">
        <v>167</v>
      </c>
      <c r="J11" s="3" t="str">
        <f t="shared" si="0"/>
        <v>B.A 2</v>
      </c>
    </row>
    <row r="12" spans="1:12" ht="50.25" customHeight="1" x14ac:dyDescent="0.2">
      <c r="A12" s="336" t="s">
        <v>169</v>
      </c>
      <c r="B12" s="199" t="s">
        <v>317</v>
      </c>
      <c r="C12" s="16"/>
      <c r="D12" s="136"/>
      <c r="E12" s="276" t="str">
        <f>IF(H12="",IF(C12 &amp; D12="","-","No completar este cuadro en el nivel resumen"),IF(F12&lt;&gt;"Sí","Exento, no utilizar",IF(AND(OR(AND(SelectedLevelLetter="B",H12="B"),SelectedLevelLetter="I"),D12=""),"Introduzca un estado",IF(AND(COUNTIF(Lookups!$A$11:$A$14,D12)&gt;0,C12=""),"Introduzca un comentario",IF(AND(SelectedLevelLetter="B",H12="I",D12&lt;&gt;""),"Eliminar (no es necesario para básico)",IF(AND(SelectedLevelLetter="B",H12="I",D12=""),"-","Completado"))))))</f>
        <v>Exento, no utilizar</v>
      </c>
      <c r="F12" s="133" t="str">
        <f>IF(COUNTIF(Exenciones!$A:$A,$I12)=0,"Yes","Exempt")</f>
        <v>Yes</v>
      </c>
      <c r="G12" s="124" t="str">
        <f t="shared" si="5"/>
        <v>A</v>
      </c>
      <c r="H12" s="124" t="str">
        <f t="shared" si="6"/>
        <v>B</v>
      </c>
      <c r="I12" s="124" t="s">
        <v>167</v>
      </c>
      <c r="J12" s="3" t="str">
        <f t="shared" si="0"/>
        <v>B.A 2</v>
      </c>
    </row>
    <row r="13" spans="1:12" ht="64.5" customHeight="1" x14ac:dyDescent="0.2">
      <c r="A13" s="336" t="s">
        <v>170</v>
      </c>
      <c r="B13" s="199" t="s">
        <v>318</v>
      </c>
      <c r="C13" s="16"/>
      <c r="D13" s="136"/>
      <c r="E13" s="276" t="str">
        <f>IF(H13="",IF(C13 &amp; D13="","-","No completar este cuadro en el nivel resumen"),IF(F13&lt;&gt;"Sí","Exento, no utilizar",IF(AND(OR(AND(SelectedLevelLetter="B",H13="B"),SelectedLevelLetter="I"),D13=""),"Introduzca un estado",IF(AND(COUNTIF(Lookups!$A$11:$A$14,D13)&gt;0,C13=""),"Introduzca un comentario",IF(AND(SelectedLevelLetter="B",H13="I",D13&lt;&gt;""),"Eliminar (no es necesario para básico)",IF(AND(SelectedLevelLetter="B",H13="I",D13=""),"-","Completado"))))))</f>
        <v>Exento, no utilizar</v>
      </c>
      <c r="F13" s="133" t="str">
        <f>IF(COUNTIF(Exenciones!$A:$A,$I13)=0,"Yes","Exempt")</f>
        <v>Yes</v>
      </c>
      <c r="G13" s="124" t="str">
        <f t="shared" si="5"/>
        <v>A</v>
      </c>
      <c r="H13" s="124" t="str">
        <f t="shared" si="6"/>
        <v>B</v>
      </c>
      <c r="I13" s="124" t="s">
        <v>167</v>
      </c>
      <c r="J13" s="3" t="str">
        <f t="shared" si="0"/>
        <v>B.A 2</v>
      </c>
    </row>
    <row r="14" spans="1:12" ht="50.25" customHeight="1" x14ac:dyDescent="0.2">
      <c r="A14" s="336" t="s">
        <v>171</v>
      </c>
      <c r="B14" s="198" t="s">
        <v>319</v>
      </c>
      <c r="C14" s="16"/>
      <c r="D14" s="136"/>
      <c r="E14" s="276" t="str">
        <f>IF(H14="",IF(C14 &amp; D14="","-","No completar este cuadro en el nivel resumen"),IF(F14&lt;&gt;"Sí","Exento, no utilizar",IF(AND(OR(AND(SelectedLevelLetter="B",H14="B"),SelectedLevelLetter="I"),D14=""),"Introduzca un estado",IF(AND(COUNTIF(Lookups!$A$11:$A$14,D14)&gt;0,C14=""),"Introduzca un comentario",IF(AND(SelectedLevelLetter="B",H14="I",D14&lt;&gt;""),"Eliminar (no es necesario para básico)",IF(AND(SelectedLevelLetter="B",H14="I",D14=""),"-","Completado"))))))</f>
        <v>Exento, no utilizar</v>
      </c>
      <c r="F14" s="133" t="str">
        <f>IF(COUNTIF(Exenciones!$A:$A,$I14)=0,"Yes","Exempt")</f>
        <v>Yes</v>
      </c>
      <c r="G14" s="124" t="str">
        <f t="shared" si="5"/>
        <v>A</v>
      </c>
      <c r="H14" s="124" t="str">
        <f t="shared" si="6"/>
        <v>B</v>
      </c>
      <c r="I14" s="124" t="s">
        <v>167</v>
      </c>
      <c r="J14" s="3" t="str">
        <f t="shared" si="0"/>
        <v>B.A 2</v>
      </c>
    </row>
    <row r="15" spans="1:12" ht="135" outlineLevel="1" x14ac:dyDescent="0.2">
      <c r="A15" s="321" t="s">
        <v>172</v>
      </c>
      <c r="B15" s="195" t="s">
        <v>320</v>
      </c>
      <c r="C15" s="269"/>
      <c r="D15" s="230"/>
      <c r="E15" s="276" t="str">
        <f>IF(H15="",IF(C15 &amp; D15="","-","Do not fill this in for the summary level"),IF(F15&lt;&gt;"Yes","Exempted, do not use",IF(AND(OR(AND(SelectedLevelLetter="B",H15="B"),SelectedLevelLetter="I"),D15=""),"Please enter a status",IF(AND(COUNTIF(Lookups!$A$11:$A$14,D15)&gt;0,C15=""),"Please enter a comment",IF(AND(SelectedLevelLetter="B",H15="I",D15&lt;&gt;""),"Remove -not needed for Basic",IF(AND(SelectedLevelLetter="B",H15="I",D15=""),"-","Completed"))))))</f>
        <v>-</v>
      </c>
      <c r="F15" s="249" t="str">
        <f>IF(COUNTIF(Exenciones!$A:$A,$I15)=0,"Yes","Exempt")</f>
        <v>Yes</v>
      </c>
      <c r="H15" s="123"/>
      <c r="I15" s="124" t="s">
        <v>172</v>
      </c>
      <c r="J15" s="3" t="str">
        <f t="shared" si="0"/>
        <v>I.A 2</v>
      </c>
    </row>
    <row r="16" spans="1:12" ht="50.25" customHeight="1" outlineLevel="1" x14ac:dyDescent="0.2">
      <c r="A16" s="336" t="s">
        <v>173</v>
      </c>
      <c r="B16" s="200" t="s">
        <v>321</v>
      </c>
      <c r="C16" s="16"/>
      <c r="D16" s="136"/>
      <c r="E16" s="276" t="str">
        <f>IF(H16="",IF(C16 &amp; D16="","-","No completar este cuadro en el nivel resumen"),IF(F16&lt;&gt;"Sí","Exento, no utilizar",IF(AND(OR(AND(SelectedLevelLetter="B",H16="B"),SelectedLevelLetter="I"),D16=""),"Introduzca un estado",IF(AND(COUNTIF(Lookups!$A$11:$A$14,D16)&gt;0,C16=""),"Introduzca un comentario",IF(AND(SelectedLevelLetter="B",H16="I",D16&lt;&gt;""),"Eliminar (no es necesario para básico)",IF(AND(SelectedLevelLetter="B",H16="I",D16=""),"-","Completado"))))))</f>
        <v>Exento, no utilizar</v>
      </c>
      <c r="F16" s="133" t="str">
        <f>IF(COUNTIF(Exenciones!$A:$A,$I16)=0,"Yes","Exempt")</f>
        <v>Yes</v>
      </c>
      <c r="G16" s="124" t="str">
        <f t="shared" ref="G16" si="7">RIGHT(LEFT(A16,3),1)</f>
        <v>A</v>
      </c>
      <c r="H16" s="123" t="s">
        <v>458</v>
      </c>
      <c r="I16" s="124" t="s">
        <v>172</v>
      </c>
      <c r="J16" s="3" t="str">
        <f t="shared" si="0"/>
        <v>I.A 2</v>
      </c>
    </row>
    <row r="17" spans="1:10" ht="45" x14ac:dyDescent="0.2">
      <c r="A17" s="321" t="s">
        <v>174</v>
      </c>
      <c r="B17" s="195" t="s">
        <v>322</v>
      </c>
      <c r="C17" s="268"/>
      <c r="D17" s="227"/>
      <c r="E17" s="276" t="str">
        <f>IF(H17="",IF(C17 &amp; D17="","-","Do not fill this in for the summary level"),IF(F17&lt;&gt;"Yes","Exempted, do not use",IF(AND(OR(AND(SelectedLevelLetter="B",H17="B"),SelectedLevelLetter="I"),D17=""),"Please enter a status",IF(AND(COUNTIF(Lookups!$A$11:$A$14,D17)&gt;0,C17=""),"Please enter a comment",IF(AND(SelectedLevelLetter="B",H17="I",D17&lt;&gt;""),"Remove -not needed for Basic",IF(AND(SelectedLevelLetter="B",H17="I",D17=""),"-","Completed"))))))</f>
        <v>-</v>
      </c>
      <c r="F17" s="249" t="str">
        <f>IF(COUNTIF(Exenciones!$A:$A,$I17)=0,"Yes","Exempt")</f>
        <v>Yes</v>
      </c>
      <c r="I17" s="124" t="s">
        <v>174</v>
      </c>
      <c r="J17" s="3" t="str">
        <f t="shared" si="0"/>
        <v>B.A 3</v>
      </c>
    </row>
    <row r="18" spans="1:10" s="5" customFormat="1" ht="50.25" customHeight="1" x14ac:dyDescent="0.2">
      <c r="A18" s="336" t="s">
        <v>175</v>
      </c>
      <c r="B18" s="199" t="s">
        <v>323</v>
      </c>
      <c r="C18" s="16"/>
      <c r="D18" s="136"/>
      <c r="E18" s="276" t="str">
        <f>IF(H18="",IF(C18 &amp; D18="","-","No completar este cuadro en el nivel resumen"),IF(F18&lt;&gt;"Sí","Exento, no utilizar",IF(AND(OR(AND(SelectedLevelLetter="B",H18="B"),SelectedLevelLetter="I"),D18=""),"Introduzca un estado",IF(AND(COUNTIF(Lookups!$A$11:$A$14,D18)&gt;0,C18=""),"Introduzca un comentario",IF(AND(SelectedLevelLetter="B",H18="I",D18&lt;&gt;""),"Eliminar (no es necesario para básico)",IF(AND(SelectedLevelLetter="B",H18="I",D18=""),"-","Completado"))))))</f>
        <v>Exento, no utilizar</v>
      </c>
      <c r="F18" s="133" t="str">
        <f>IF(COUNTIF(Exenciones!$A:$A,$I18)=0,"Yes","Exempt")</f>
        <v>Yes</v>
      </c>
      <c r="G18" s="124" t="str">
        <f t="shared" ref="G18:G19" si="8">RIGHT(LEFT(A18,3),1)</f>
        <v>A</v>
      </c>
      <c r="H18" s="124" t="str">
        <f t="shared" ref="H18:H19" si="9">LEFT(A18,1)</f>
        <v>B</v>
      </c>
      <c r="I18" s="124" t="s">
        <v>174</v>
      </c>
      <c r="J18" s="3" t="str">
        <f t="shared" si="0"/>
        <v>B.A 3</v>
      </c>
    </row>
    <row r="19" spans="1:10" ht="50.25" customHeight="1" x14ac:dyDescent="0.2">
      <c r="A19" s="336" t="s">
        <v>176</v>
      </c>
      <c r="B19" s="201" t="s">
        <v>324</v>
      </c>
      <c r="C19" s="17"/>
      <c r="D19" s="136"/>
      <c r="E19" s="276" t="str">
        <f>IF(H19="",IF(C19 &amp; D19="","-","No completar este cuadro en el nivel resumen"),IF(F19&lt;&gt;"Sí","Exento, no utilizar",IF(AND(OR(AND(SelectedLevelLetter="B",H19="B"),SelectedLevelLetter="I"),D19=""),"Introduzca un estado",IF(AND(COUNTIF(Lookups!$A$11:$A$14,D19)&gt;0,C19=""),"Introduzca un comentario",IF(AND(SelectedLevelLetter="B",H19="I",D19&lt;&gt;""),"Eliminar (no es necesario para básico)",IF(AND(SelectedLevelLetter="B",H19="I",D19=""),"-","Completado"))))))</f>
        <v>Exento, no utilizar</v>
      </c>
      <c r="F19" s="133" t="str">
        <f>IF(COUNTIF(Exenciones!$A:$A,$I19)=0,"Yes","Exempt")</f>
        <v>Yes</v>
      </c>
      <c r="G19" s="124" t="str">
        <f t="shared" si="8"/>
        <v>A</v>
      </c>
      <c r="H19" s="124" t="str">
        <f t="shared" si="9"/>
        <v>B</v>
      </c>
      <c r="I19" s="124" t="s">
        <v>174</v>
      </c>
      <c r="J19" s="3" t="str">
        <f t="shared" si="0"/>
        <v>B.A 3</v>
      </c>
    </row>
    <row r="20" spans="1:10" ht="75" outlineLevel="1" x14ac:dyDescent="0.2">
      <c r="A20" s="321" t="s">
        <v>177</v>
      </c>
      <c r="B20" s="195" t="s">
        <v>325</v>
      </c>
      <c r="C20" s="268"/>
      <c r="D20" s="231"/>
      <c r="E20" s="276" t="str">
        <f>IF(H20="",IF(C20 &amp; D20="","-","Do not fill this in for the summary level"),IF(F20&lt;&gt;"Yes","Exempted, do not use",IF(AND(OR(AND(SelectedLevelLetter="B",H20="B"),SelectedLevelLetter="I"),D20=""),"Please enter a status",IF(AND(COUNTIF(Lookups!$A$11:$A$14,D20)&gt;0,C20=""),"Please enter a comment",IF(AND(SelectedLevelLetter="B",H20="I",D20&lt;&gt;""),"Remove -not needed for Basic",IF(AND(SelectedLevelLetter="B",H20="I",D20=""),"-","Completed"))))))</f>
        <v>-</v>
      </c>
      <c r="F20" s="249" t="str">
        <f>IF(COUNTIF(Exenciones!$A:$A,$I20)=0,"Yes","Exempt")</f>
        <v>Yes</v>
      </c>
      <c r="H20" s="123"/>
      <c r="I20" s="124" t="s">
        <v>177</v>
      </c>
      <c r="J20" s="3" t="str">
        <f t="shared" si="0"/>
        <v>I.A 3</v>
      </c>
    </row>
    <row r="21" spans="1:10" s="5" customFormat="1" ht="50.25" customHeight="1" outlineLevel="1" x14ac:dyDescent="0.2">
      <c r="A21" s="336" t="s">
        <v>178</v>
      </c>
      <c r="B21" s="199" t="s">
        <v>326</v>
      </c>
      <c r="C21" s="16"/>
      <c r="D21" s="136"/>
      <c r="E21" s="276" t="str">
        <f>IF(H21="",IF(C21 &amp; D21="","-","No completar este cuadro en el nivel resumen"),IF(F21&lt;&gt;"Sí","Exento, no utilizar",IF(AND(OR(AND(SelectedLevelLetter="B",H21="B"),SelectedLevelLetter="I"),D21=""),"Introduzca un estado",IF(AND(COUNTIF(Lookups!$A$11:$A$14,D21)&gt;0,C21=""),"Introduzca un comentario",IF(AND(SelectedLevelLetter="B",H21="I",D21&lt;&gt;""),"Eliminar (no es necesario para básico)",IF(AND(SelectedLevelLetter="B",H21="I",D21=""),"-","Completado"))))))</f>
        <v>Exento, no utilizar</v>
      </c>
      <c r="F21" s="133" t="str">
        <f>IF(COUNTIF(Exenciones!$A:$A,$I21)=0,"Yes","Exempt")</f>
        <v>Yes</v>
      </c>
      <c r="G21" s="124" t="str">
        <f t="shared" ref="G21:G24" si="10">RIGHT(LEFT(A21,3),1)</f>
        <v>A</v>
      </c>
      <c r="H21" s="124" t="str">
        <f t="shared" ref="H21:H24" si="11">LEFT(A21,1)</f>
        <v>I</v>
      </c>
      <c r="I21" s="124" t="s">
        <v>177</v>
      </c>
      <c r="J21" s="3" t="str">
        <f t="shared" si="0"/>
        <v>I.A 3</v>
      </c>
    </row>
    <row r="22" spans="1:10" ht="50.25" customHeight="1" outlineLevel="1" x14ac:dyDescent="0.2">
      <c r="A22" s="336" t="s">
        <v>179</v>
      </c>
      <c r="B22" s="199" t="s">
        <v>327</v>
      </c>
      <c r="C22" s="16"/>
      <c r="D22" s="136"/>
      <c r="E22" s="276" t="str">
        <f>IF(H22="",IF(C22 &amp; D22="","-","No completar este cuadro en el nivel resumen"),IF(F22&lt;&gt;"Sí","Exento, no utilizar",IF(AND(OR(AND(SelectedLevelLetter="B",H22="B"),SelectedLevelLetter="I"),D22=""),"Introduzca un estado",IF(AND(COUNTIF(Lookups!$A$11:$A$14,D22)&gt;0,C22=""),"Introduzca un comentario",IF(AND(SelectedLevelLetter="B",H22="I",D22&lt;&gt;""),"Eliminar (no es necesario para básico)",IF(AND(SelectedLevelLetter="B",H22="I",D22=""),"-","Completado"))))))</f>
        <v>Exento, no utilizar</v>
      </c>
      <c r="F22" s="133" t="str">
        <f>IF(COUNTIF(Exenciones!$A:$A,$I22)=0,"Yes","Exempt")</f>
        <v>Yes</v>
      </c>
      <c r="G22" s="124" t="str">
        <f t="shared" si="10"/>
        <v>A</v>
      </c>
      <c r="H22" s="124" t="str">
        <f t="shared" si="11"/>
        <v>I</v>
      </c>
      <c r="I22" s="124" t="s">
        <v>177</v>
      </c>
      <c r="J22" s="3" t="str">
        <f t="shared" si="0"/>
        <v>I.A 3</v>
      </c>
    </row>
    <row r="23" spans="1:10" ht="50.25" customHeight="1" outlineLevel="1" x14ac:dyDescent="0.2">
      <c r="A23" s="336" t="s">
        <v>180</v>
      </c>
      <c r="B23" s="199" t="s">
        <v>328</v>
      </c>
      <c r="C23" s="16"/>
      <c r="D23" s="136"/>
      <c r="E23" s="276" t="str">
        <f>IF(H23="",IF(C23 &amp; D23="","-","No completar este cuadro en el nivel resumen"),IF(F23&lt;&gt;"Sí","Exento, no utilizar",IF(AND(OR(AND(SelectedLevelLetter="B",H23="B"),SelectedLevelLetter="I"),D23=""),"Introduzca un estado",IF(AND(COUNTIF(Lookups!$A$11:$A$14,D23)&gt;0,C23=""),"Introduzca un comentario",IF(AND(SelectedLevelLetter="B",H23="I",D23&lt;&gt;""),"Eliminar (no es necesario para básico)",IF(AND(SelectedLevelLetter="B",H23="I",D23=""),"-","Completado"))))))</f>
        <v>Exento, no utilizar</v>
      </c>
      <c r="F23" s="133" t="str">
        <f>IF(COUNTIF(Exenciones!$A:$A,$I23)=0,"Yes","Exempt")</f>
        <v>Yes</v>
      </c>
      <c r="G23" s="124" t="str">
        <f t="shared" si="10"/>
        <v>A</v>
      </c>
      <c r="H23" s="124" t="str">
        <f t="shared" si="11"/>
        <v>I</v>
      </c>
      <c r="I23" s="124" t="s">
        <v>177</v>
      </c>
      <c r="J23" s="3" t="str">
        <f t="shared" si="0"/>
        <v>I.A 3</v>
      </c>
    </row>
    <row r="24" spans="1:10" ht="50.25" customHeight="1" outlineLevel="1" x14ac:dyDescent="0.2">
      <c r="A24" s="336" t="s">
        <v>181</v>
      </c>
      <c r="B24" s="201" t="s">
        <v>329</v>
      </c>
      <c r="C24" s="16"/>
      <c r="D24" s="136"/>
      <c r="E24" s="276" t="str">
        <f>IF(H24="",IF(C24 &amp; D24="","-","No completar este cuadro en el nivel resumen"),IF(F24&lt;&gt;"Sí","Exento, no utilizar",IF(AND(OR(AND(SelectedLevelLetter="B",H24="B"),SelectedLevelLetter="I"),D24=""),"Introduzca un estado",IF(AND(COUNTIF(Lookups!$A$11:$A$14,D24)&gt;0,C24=""),"Introduzca un comentario",IF(AND(SelectedLevelLetter="B",H24="I",D24&lt;&gt;""),"Eliminar (no es necesario para básico)",IF(AND(SelectedLevelLetter="B",H24="I",D24=""),"-","Completado"))))))</f>
        <v>Exento, no utilizar</v>
      </c>
      <c r="F24" s="133" t="str">
        <f>IF(COUNTIF(Exenciones!$A:$A,$I24)=0,"Yes","Exempt")</f>
        <v>Yes</v>
      </c>
      <c r="G24" s="124" t="str">
        <f t="shared" si="10"/>
        <v>A</v>
      </c>
      <c r="H24" s="124" t="str">
        <f t="shared" si="11"/>
        <v>I</v>
      </c>
      <c r="I24" s="124" t="s">
        <v>177</v>
      </c>
      <c r="J24" s="3" t="str">
        <f t="shared" si="0"/>
        <v>I.A 3</v>
      </c>
    </row>
    <row r="25" spans="1:10" ht="45" x14ac:dyDescent="0.2">
      <c r="A25" s="321" t="s">
        <v>182</v>
      </c>
      <c r="B25" s="195" t="s">
        <v>330</v>
      </c>
      <c r="C25" s="269"/>
      <c r="D25" s="229"/>
      <c r="E25" s="276" t="str">
        <f>IF(H25="",IF(C25 &amp; D25="","-","Do not fill this in for the summary level"),IF(F25&lt;&gt;"Yes","Exempted, do not use",IF(AND(OR(AND(SelectedLevelLetter="B",H25="B"),SelectedLevelLetter="I"),D25=""),"Please enter a status",IF(AND(COUNTIF(Lookups!$A$11:$A$14,D25)&gt;0,C25=""),"Please enter a comment",IF(AND(SelectedLevelLetter="B",H25="I",D25&lt;&gt;""),"Remove -not needed for Basic",IF(AND(SelectedLevelLetter="B",H25="I",D25=""),"-","Completed"))))))</f>
        <v>-</v>
      </c>
      <c r="F25" s="249" t="str">
        <f>IF(COUNTIF(Exenciones!$A:$A,$I25)=0,"Yes","Exempt")</f>
        <v>Yes</v>
      </c>
      <c r="I25" s="124" t="s">
        <v>182</v>
      </c>
      <c r="J25" s="3" t="str">
        <f t="shared" si="0"/>
        <v>B.A 4</v>
      </c>
    </row>
    <row r="26" spans="1:10" ht="50.25" customHeight="1" x14ac:dyDescent="0.2">
      <c r="A26" s="336" t="s">
        <v>183</v>
      </c>
      <c r="B26" s="200" t="s">
        <v>331</v>
      </c>
      <c r="C26" s="16"/>
      <c r="D26" s="136"/>
      <c r="E26" s="276" t="str">
        <f>IF(H26="",IF(C26 &amp; D26="","-","No completar este cuadro en el nivel resumen"),IF(F26&lt;&gt;"Sí","Exento, no utilizar",IF(AND(OR(AND(SelectedLevelLetter="B",H26="B"),SelectedLevelLetter="I"),D26=""),"Introduzca un estado",IF(AND(COUNTIF(Lookups!$A$11:$A$14,D26)&gt;0,C26=""),"Introduzca un comentario",IF(AND(SelectedLevelLetter="B",H26="I",D26&lt;&gt;""),"Eliminar (no es necesario para básico)",IF(AND(SelectedLevelLetter="B",H26="I",D26=""),"-","Completado"))))))</f>
        <v>Exento, no utilizar</v>
      </c>
      <c r="F26" s="133" t="str">
        <f>IF(COUNTIF(Exenciones!$A:$A,$I26)=0,"Yes","Exempt")</f>
        <v>Yes</v>
      </c>
      <c r="G26" s="124" t="str">
        <f t="shared" ref="G26:G27" si="12">RIGHT(LEFT(A26,3),1)</f>
        <v>A</v>
      </c>
      <c r="H26" s="124" t="str">
        <f t="shared" ref="H26:H27" si="13">LEFT(A26,1)</f>
        <v>B</v>
      </c>
      <c r="I26" s="124" t="s">
        <v>182</v>
      </c>
      <c r="J26" s="3" t="str">
        <f t="shared" si="0"/>
        <v>B.A 4</v>
      </c>
    </row>
    <row r="27" spans="1:10" ht="50.25" customHeight="1" x14ac:dyDescent="0.2">
      <c r="A27" s="336" t="s">
        <v>184</v>
      </c>
      <c r="B27" s="199" t="s">
        <v>332</v>
      </c>
      <c r="C27" s="16"/>
      <c r="D27" s="136"/>
      <c r="E27" s="276" t="str">
        <f>IF(H27="",IF(C27 &amp; D27="","-","No completar este cuadro en el nivel resumen"),IF(F27&lt;&gt;"Sí","Exento, no utilizar",IF(AND(OR(AND(SelectedLevelLetter="B",H27="B"),SelectedLevelLetter="I"),D27=""),"Introduzca un estado",IF(AND(COUNTIF(Lookups!$A$11:$A$14,D27)&gt;0,C27=""),"Introduzca un comentario",IF(AND(SelectedLevelLetter="B",H27="I",D27&lt;&gt;""),"Eliminar (no es necesario para básico)",IF(AND(SelectedLevelLetter="B",H27="I",D27=""),"-","Completado"))))))</f>
        <v>Exento, no utilizar</v>
      </c>
      <c r="F27" s="133" t="str">
        <f>IF(COUNTIF(Exenciones!$A:$A,$I27)=0,"Yes","Exempt")</f>
        <v>Yes</v>
      </c>
      <c r="G27" s="124" t="str">
        <f t="shared" si="12"/>
        <v>A</v>
      </c>
      <c r="H27" s="124" t="str">
        <f t="shared" si="13"/>
        <v>B</v>
      </c>
      <c r="I27" s="124" t="s">
        <v>182</v>
      </c>
      <c r="J27" s="3" t="str">
        <f t="shared" si="0"/>
        <v>B.A 4</v>
      </c>
    </row>
    <row r="28" spans="1:10" ht="45" x14ac:dyDescent="0.2">
      <c r="A28" s="321" t="s">
        <v>185</v>
      </c>
      <c r="B28" s="195" t="s">
        <v>333</v>
      </c>
      <c r="C28" s="269"/>
      <c r="D28" s="229"/>
      <c r="E28" s="276" t="str">
        <f>IF(H28="",IF(C28 &amp; D28="","-","Do not fill this in for the summary level"),IF(F28&lt;&gt;"Yes","Exempted, do not use",IF(AND(OR(AND(SelectedLevelLetter="B",H28="B"),SelectedLevelLetter="I"),D28=""),"Please enter a status",IF(AND(COUNTIF(Lookups!$A$11:$A$14,D28)&gt;0,C28=""),"Please enter a comment",IF(AND(SelectedLevelLetter="B",H28="I",D28&lt;&gt;""),"Remove -not needed for Basic",IF(AND(SelectedLevelLetter="B",H28="I",D28=""),"-","Completed"))))))</f>
        <v>-</v>
      </c>
      <c r="F28" s="249" t="str">
        <f>IF(COUNTIF(Exenciones!$A:$A,$I28)=0,"Yes","Exempt")</f>
        <v>Yes</v>
      </c>
      <c r="I28" s="124" t="s">
        <v>185</v>
      </c>
      <c r="J28" s="3" t="str">
        <f t="shared" si="0"/>
        <v>B.A 5</v>
      </c>
    </row>
    <row r="29" spans="1:10" ht="50.25" customHeight="1" x14ac:dyDescent="0.2">
      <c r="A29" s="336" t="s">
        <v>186</v>
      </c>
      <c r="B29" s="199" t="s">
        <v>334</v>
      </c>
      <c r="C29" s="16"/>
      <c r="D29" s="136"/>
      <c r="E29" s="276" t="str">
        <f>IF(H29="",IF(C29 &amp; D29="","-","No completar este cuadro en el nivel resumen"),IF(F29&lt;&gt;"Sí","Exento, no utilizar",IF(AND(OR(AND(SelectedLevelLetter="B",H29="B"),SelectedLevelLetter="I"),D29=""),"Introduzca un estado",IF(AND(COUNTIF(Lookups!$A$11:$A$14,D29)&gt;0,C29=""),"Introduzca un comentario",IF(AND(SelectedLevelLetter="B",H29="I",D29&lt;&gt;""),"Eliminar (no es necesario para básico)",IF(AND(SelectedLevelLetter="B",H29="I",D29=""),"-","Completado"))))))</f>
        <v>Exento, no utilizar</v>
      </c>
      <c r="F29" s="133" t="str">
        <f>IF(COUNTIF(Exenciones!$A:$A,$I29)=0,"Yes","Exempt")</f>
        <v>Yes</v>
      </c>
      <c r="G29" s="124" t="str">
        <f t="shared" ref="G29:G30" si="14">RIGHT(LEFT(A29,3),1)</f>
        <v>A</v>
      </c>
      <c r="H29" s="124" t="str">
        <f t="shared" ref="H29:H30" si="15">LEFT(A29,1)</f>
        <v>B</v>
      </c>
      <c r="I29" s="124" t="s">
        <v>185</v>
      </c>
      <c r="J29" s="3" t="str">
        <f t="shared" si="0"/>
        <v>B.A 5</v>
      </c>
    </row>
    <row r="30" spans="1:10" ht="50.25" customHeight="1" x14ac:dyDescent="0.2">
      <c r="A30" s="336" t="s">
        <v>187</v>
      </c>
      <c r="B30" s="201" t="s">
        <v>335</v>
      </c>
      <c r="C30" s="16"/>
      <c r="D30" s="136"/>
      <c r="E30" s="276" t="str">
        <f>IF(H30="",IF(C30 &amp; D30="","-","No completar este cuadro en el nivel resumen"),IF(F30&lt;&gt;"Sí","Exento, no utilizar",IF(AND(OR(AND(SelectedLevelLetter="B",H30="B"),SelectedLevelLetter="I"),D30=""),"Introduzca un estado",IF(AND(COUNTIF(Lookups!$A$11:$A$14,D30)&gt;0,C30=""),"Introduzca un comentario",IF(AND(SelectedLevelLetter="B",H30="I",D30&lt;&gt;""),"Eliminar (no es necesario para básico)",IF(AND(SelectedLevelLetter="B",H30="I",D30=""),"-","Completado"))))))</f>
        <v>Exento, no utilizar</v>
      </c>
      <c r="F30" s="133" t="str">
        <f>IF(COUNTIF(Exenciones!$A:$A,$I30)=0,"Yes","Exempt")</f>
        <v>Yes</v>
      </c>
      <c r="G30" s="124" t="str">
        <f t="shared" si="14"/>
        <v>A</v>
      </c>
      <c r="H30" s="124" t="str">
        <f t="shared" si="15"/>
        <v>B</v>
      </c>
      <c r="I30" s="124" t="s">
        <v>185</v>
      </c>
      <c r="J30" s="3" t="str">
        <f t="shared" si="0"/>
        <v>B.A 5</v>
      </c>
    </row>
    <row r="31" spans="1:10" ht="60" x14ac:dyDescent="0.2">
      <c r="A31" s="321" t="s">
        <v>188</v>
      </c>
      <c r="B31" s="195" t="s">
        <v>336</v>
      </c>
      <c r="C31" s="268"/>
      <c r="D31" s="227"/>
      <c r="E31" s="276" t="str">
        <f>IF(H31="",IF(C31 &amp; D31="","-","Do not fill this in for the summary level"),IF(F31&lt;&gt;"Yes","Exempted, do not use",IF(AND(OR(AND(SelectedLevelLetter="B",H31="B"),SelectedLevelLetter="I"),D31=""),"Please enter a status",IF(AND(COUNTIF(Lookups!$A$11:$A$14,D31)&gt;0,C31=""),"Please enter a comment",IF(AND(SelectedLevelLetter="B",H31="I",D31&lt;&gt;""),"Remove -not needed for Basic",IF(AND(SelectedLevelLetter="B",H31="I",D31=""),"-","Completed"))))))</f>
        <v>-</v>
      </c>
      <c r="F31" s="249" t="str">
        <f>IF(COUNTIF(Exenciones!$A:$A,$I31)=0,"Yes","Exempt")</f>
        <v>Yes</v>
      </c>
      <c r="I31" s="124" t="s">
        <v>188</v>
      </c>
      <c r="J31" s="3" t="str">
        <f t="shared" si="0"/>
        <v>B.A 6</v>
      </c>
    </row>
    <row r="32" spans="1:10" ht="50.25" customHeight="1" x14ac:dyDescent="0.2">
      <c r="A32" s="336" t="s">
        <v>189</v>
      </c>
      <c r="B32" s="201" t="s">
        <v>337</v>
      </c>
      <c r="C32" s="16"/>
      <c r="D32" s="136"/>
      <c r="E32" s="276" t="str">
        <f>IF(H32="",IF(C32 &amp; D32="","-","No completar este cuadro en el nivel resumen"),IF(F32&lt;&gt;"Sí","Exento, no utilizar",IF(AND(OR(AND(SelectedLevelLetter="B",H32="B"),SelectedLevelLetter="I"),D32=""),"Introduzca un estado",IF(AND(COUNTIF(Lookups!$A$11:$A$14,D32)&gt;0,C32=""),"Introduzca un comentario",IF(AND(SelectedLevelLetter="B",H32="I",D32&lt;&gt;""),"Eliminar (no es necesario para básico)",IF(AND(SelectedLevelLetter="B",H32="I",D32=""),"-","Completado"))))))</f>
        <v>Exento, no utilizar</v>
      </c>
      <c r="F32" s="133" t="str">
        <f>IF(COUNTIF(Exenciones!$A:$A,$I32)=0,"Yes","Exempt")</f>
        <v>Yes</v>
      </c>
      <c r="G32" s="124" t="str">
        <f t="shared" ref="G32" si="16">RIGHT(LEFT(A32,3),1)</f>
        <v>A</v>
      </c>
      <c r="H32" s="124" t="str">
        <f t="shared" ref="H32" si="17">LEFT(A32,1)</f>
        <v>B</v>
      </c>
      <c r="I32" s="124" t="s">
        <v>188</v>
      </c>
      <c r="J32" s="3" t="str">
        <f t="shared" si="0"/>
        <v>B.A 6</v>
      </c>
    </row>
    <row r="33" spans="1:10" ht="105" outlineLevel="1" x14ac:dyDescent="0.2">
      <c r="A33" s="321" t="s">
        <v>190</v>
      </c>
      <c r="B33" s="195" t="s">
        <v>338</v>
      </c>
      <c r="C33" s="196"/>
      <c r="D33" s="232"/>
      <c r="E33" s="276" t="str">
        <f>IF(H33="",IF(C33 &amp; D33="","-","Do not fill this in for the summary level"),IF(F33&lt;&gt;"Yes","Exempted, do not use",IF(AND(OR(AND(SelectedLevelLetter="B",H33="B"),SelectedLevelLetter="I"),D33=""),"Please enter a status",IF(AND(COUNTIF(Lookups!$A$11:$A$14,D33)&gt;0,C33=""),"Please enter a comment",IF(AND(SelectedLevelLetter="B",H33="I",D33&lt;&gt;""),"Remove -not needed for Basic",IF(AND(SelectedLevelLetter="B",H33="I",D33=""),"-","Completed"))))))</f>
        <v>-</v>
      </c>
      <c r="F33" s="249" t="str">
        <f>IF(COUNTIF(Exenciones!$A:$A,$I33)=0,"Yes","Exempt")</f>
        <v>Yes</v>
      </c>
      <c r="H33" s="123"/>
      <c r="I33" s="124" t="s">
        <v>190</v>
      </c>
      <c r="J33" s="3" t="str">
        <f t="shared" si="0"/>
        <v>I.A 6</v>
      </c>
    </row>
    <row r="34" spans="1:10" ht="50.25" customHeight="1" outlineLevel="1" x14ac:dyDescent="0.2">
      <c r="A34" s="336" t="s">
        <v>191</v>
      </c>
      <c r="B34" s="199" t="s">
        <v>339</v>
      </c>
      <c r="C34" s="16"/>
      <c r="D34" s="136"/>
      <c r="E34" s="276" t="str">
        <f>IF(H34="",IF(C34 &amp; D34="","-","No completar este cuadro en el nivel resumen"),IF(F34&lt;&gt;"Sí","Exento, no utilizar",IF(AND(OR(AND(SelectedLevelLetter="B",H34="B"),SelectedLevelLetter="I"),D34=""),"Introduzca un estado",IF(AND(COUNTIF(Lookups!$A$11:$A$14,D34)&gt;0,C34=""),"Introduzca un comentario",IF(AND(SelectedLevelLetter="B",H34="I",D34&lt;&gt;""),"Eliminar (no es necesario para básico)",IF(AND(SelectedLevelLetter="B",H34="I",D34=""),"-","Completado"))))))</f>
        <v>Exento, no utilizar</v>
      </c>
      <c r="F34" s="133" t="str">
        <f>IF(COUNTIF(Exenciones!$A:$A,$I34)=0,"Yes","Exempt")</f>
        <v>Yes</v>
      </c>
      <c r="G34" s="124" t="str">
        <f t="shared" ref="G34:G35" si="18">RIGHT(LEFT(A34,3),1)</f>
        <v>A</v>
      </c>
      <c r="H34" s="124" t="str">
        <f t="shared" ref="H34:H35" si="19">LEFT(A34,1)</f>
        <v>I</v>
      </c>
      <c r="I34" s="124" t="s">
        <v>190</v>
      </c>
      <c r="J34" s="3" t="str">
        <f t="shared" si="0"/>
        <v>I.A 6</v>
      </c>
    </row>
    <row r="35" spans="1:10" ht="50.25" customHeight="1" outlineLevel="1" x14ac:dyDescent="0.2">
      <c r="A35" s="336" t="s">
        <v>192</v>
      </c>
      <c r="B35" s="201" t="s">
        <v>340</v>
      </c>
      <c r="C35" s="18"/>
      <c r="D35" s="136"/>
      <c r="E35" s="276" t="str">
        <f>IF(H35="",IF(C35 &amp; D35="","-","No completar este cuadro en el nivel resumen"),IF(F35&lt;&gt;"Sí","Exento, no utilizar",IF(AND(OR(AND(SelectedLevelLetter="B",H35="B"),SelectedLevelLetter="I"),D35=""),"Introduzca un estado",IF(AND(COUNTIF(Lookups!$A$11:$A$14,D35)&gt;0,C35=""),"Introduzca un comentario",IF(AND(SelectedLevelLetter="B",H35="I",D35&lt;&gt;""),"Eliminar (no es necesario para básico)",IF(AND(SelectedLevelLetter="B",H35="I",D35=""),"-","Completado"))))))</f>
        <v>Exento, no utilizar</v>
      </c>
      <c r="F35" s="133" t="str">
        <f>IF(COUNTIF(Exenciones!$A:$A,$I35)=0,"Yes","Exempt")</f>
        <v>Yes</v>
      </c>
      <c r="G35" s="124" t="str">
        <f t="shared" si="18"/>
        <v>A</v>
      </c>
      <c r="H35" s="124" t="str">
        <f t="shared" si="19"/>
        <v>I</v>
      </c>
      <c r="I35" s="124" t="s">
        <v>190</v>
      </c>
      <c r="J35" s="3" t="str">
        <f t="shared" si="0"/>
        <v>I.A 6</v>
      </c>
    </row>
    <row r="36" spans="1:10" ht="60" x14ac:dyDescent="0.2">
      <c r="A36" s="323" t="s">
        <v>193</v>
      </c>
      <c r="B36" s="195" t="s">
        <v>341</v>
      </c>
      <c r="C36" s="196"/>
      <c r="D36" s="228"/>
      <c r="E36" s="276" t="str">
        <f>IF(H36="",IF(C36 &amp; D36="","-","Do not fill this in for the summary level"),IF(F36&lt;&gt;"Yes","Exempted, do not use",IF(AND(OR(AND(SelectedLevelLetter="B",H36="B"),SelectedLevelLetter="I"),D36=""),"Please enter a status",IF(AND(COUNTIF(Lookups!$A$11:$A$14,D36)&gt;0,C36=""),"Please enter a comment",IF(AND(SelectedLevelLetter="B",H36="I",D36&lt;&gt;""),"Remove -not needed for Basic",IF(AND(SelectedLevelLetter="B",H36="I",D36=""),"-","Completed"))))))</f>
        <v>-</v>
      </c>
      <c r="F36" s="249" t="str">
        <f>IF(COUNTIF(Exenciones!$A:$A,$I36)=0,"Yes","Exempt")</f>
        <v>Yes</v>
      </c>
      <c r="I36" s="124" t="s">
        <v>193</v>
      </c>
      <c r="J36" s="3" t="str">
        <f t="shared" si="0"/>
        <v>B.A 7</v>
      </c>
    </row>
    <row r="37" spans="1:10" s="6" customFormat="1" ht="50.25" customHeight="1" x14ac:dyDescent="0.2">
      <c r="A37" s="336" t="s">
        <v>194</v>
      </c>
      <c r="B37" s="202" t="s">
        <v>342</v>
      </c>
      <c r="C37" s="270"/>
      <c r="D37" s="137"/>
      <c r="E37" s="276" t="str">
        <f>IF(H37="",IF(C37 &amp; D37="","-","No completar este cuadro en el nivel resumen"),IF(F37&lt;&gt;"Sí","Exento, no utilizar",IF(AND(OR(AND(SelectedLevelLetter="B",H37="B"),SelectedLevelLetter="I"),D37=""),"Introduzca un estado",IF(AND(COUNTIF(Lookups!$A$11:$A$14,D37)&gt;0,C37=""),"Introduzca un comentario",IF(AND(SelectedLevelLetter="B",H37="I",D37&lt;&gt;""),"Eliminar (no es necesario para básico)",IF(AND(SelectedLevelLetter="B",H37="I",D37=""),"-","Completado"))))))</f>
        <v>Exento, no utilizar</v>
      </c>
      <c r="F37" s="133" t="str">
        <f>IF(COUNTIF(Exenciones!$A:$A,$I37)=0,"Yes","Exempt")</f>
        <v>Yes</v>
      </c>
      <c r="G37" s="124" t="str">
        <f t="shared" ref="G37:G38" si="20">RIGHT(LEFT(A37,3),1)</f>
        <v>A</v>
      </c>
      <c r="H37" s="124" t="str">
        <f t="shared" ref="H37:H38" si="21">LEFT(A37,1)</f>
        <v>B</v>
      </c>
      <c r="I37" s="124" t="s">
        <v>193</v>
      </c>
      <c r="J37" s="3" t="str">
        <f t="shared" si="0"/>
        <v>B.A 7</v>
      </c>
    </row>
    <row r="38" spans="1:10" ht="50.25" customHeight="1" x14ac:dyDescent="0.2">
      <c r="A38" s="336" t="s">
        <v>195</v>
      </c>
      <c r="B38" s="201" t="s">
        <v>343</v>
      </c>
      <c r="C38" s="16"/>
      <c r="D38" s="138"/>
      <c r="E38" s="276" t="str">
        <f>IF(H38="",IF(C38 &amp; D38="","-","No completar este cuadro en el nivel resumen"),IF(F38&lt;&gt;"Sí","Exento, no utilizar",IF(AND(OR(AND(SelectedLevelLetter="B",H38="B"),SelectedLevelLetter="I"),D38=""),"Introduzca un estado",IF(AND(COUNTIF(Lookups!$A$11:$A$14,D38)&gt;0,C38=""),"Introduzca un comentario",IF(AND(SelectedLevelLetter="B",H38="I",D38&lt;&gt;""),"Eliminar (no es necesario para básico)",IF(AND(SelectedLevelLetter="B",H38="I",D38=""),"-","Completado"))))))</f>
        <v>Exento, no utilizar</v>
      </c>
      <c r="F38" s="133" t="str">
        <f>IF(COUNTIF(Exenciones!$A:$A,$I38)=0,"Yes","Exempt")</f>
        <v>Yes</v>
      </c>
      <c r="G38" s="124" t="str">
        <f t="shared" si="20"/>
        <v>A</v>
      </c>
      <c r="H38" s="124" t="str">
        <f t="shared" si="21"/>
        <v>B</v>
      </c>
      <c r="I38" s="124" t="s">
        <v>193</v>
      </c>
      <c r="J38" s="3" t="str">
        <f t="shared" si="0"/>
        <v>B.A 7</v>
      </c>
    </row>
    <row r="39" spans="1:10" ht="45" outlineLevel="1" x14ac:dyDescent="0.2">
      <c r="A39" s="323" t="s">
        <v>196</v>
      </c>
      <c r="B39" s="195" t="s">
        <v>344</v>
      </c>
      <c r="C39" s="196"/>
      <c r="D39" s="232"/>
      <c r="E39" s="276" t="str">
        <f>IF(H39="",IF(C39 &amp; D39="","-","Do not fill this in for the summary level"),IF(F39&lt;&gt;"Yes","Exempted, do not use",IF(AND(OR(AND(SelectedLevelLetter="B",H39="B"),SelectedLevelLetter="I"),D39=""),"Please enter a status",IF(AND(COUNTIF(Lookups!$A$11:$A$14,D39)&gt;0,C39=""),"Please enter a comment",IF(AND(SelectedLevelLetter="B",H39="I",D39&lt;&gt;""),"Remove -not needed for Basic",IF(AND(SelectedLevelLetter="B",H39="I",D39=""),"-","Completed"))))))</f>
        <v>-</v>
      </c>
      <c r="F39" s="249" t="str">
        <f>IF(COUNTIF(Exenciones!$A:$A,$I39)=0,"Yes","Exempt")</f>
        <v>Yes</v>
      </c>
      <c r="H39" s="123"/>
      <c r="I39" s="124" t="s">
        <v>196</v>
      </c>
      <c r="J39" s="3" t="str">
        <f t="shared" si="0"/>
        <v>I.A 7</v>
      </c>
    </row>
    <row r="40" spans="1:10" ht="50.25" customHeight="1" outlineLevel="1" x14ac:dyDescent="0.2">
      <c r="A40" s="336" t="s">
        <v>197</v>
      </c>
      <c r="B40" s="203" t="s">
        <v>345</v>
      </c>
      <c r="C40" s="16"/>
      <c r="D40" s="136"/>
      <c r="E40" s="276" t="str">
        <f>IF(H40="",IF(C40 &amp; D40="","-","No completar este cuadro en el nivel resumen"),IF(F40&lt;&gt;"Sí","Exento, no utilizar",IF(AND(OR(AND(SelectedLevelLetter="B",H40="B"),SelectedLevelLetter="I"),D40=""),"Introduzca un estado",IF(AND(COUNTIF(Lookups!$A$11:$A$14,D40)&gt;0,C40=""),"Introduzca un comentario",IF(AND(SelectedLevelLetter="B",H40="I",D40&lt;&gt;""),"Eliminar (no es necesario para básico)",IF(AND(SelectedLevelLetter="B",H40="I",D40=""),"-","Completado"))))))</f>
        <v>Exento, no utilizar</v>
      </c>
      <c r="F40" s="133" t="str">
        <f>IF(COUNTIF(Exenciones!$A:$A,$I40)=0,"Yes","Exempt")</f>
        <v>Yes</v>
      </c>
      <c r="G40" s="124" t="str">
        <f t="shared" ref="G40" si="22">RIGHT(LEFT(A40,3),1)</f>
        <v>A</v>
      </c>
      <c r="H40" s="124" t="str">
        <f t="shared" ref="H40" si="23">LEFT(A40,1)</f>
        <v>I</v>
      </c>
      <c r="I40" s="124" t="s">
        <v>196</v>
      </c>
      <c r="J40" s="3" t="str">
        <f t="shared" si="0"/>
        <v>I.A 7</v>
      </c>
    </row>
    <row r="41" spans="1:10" ht="45" x14ac:dyDescent="0.2">
      <c r="A41" s="323" t="s">
        <v>198</v>
      </c>
      <c r="B41" s="195" t="s">
        <v>346</v>
      </c>
      <c r="C41" s="196"/>
      <c r="D41" s="228"/>
      <c r="E41" s="276" t="str">
        <f>IF(H41="",IF(C41 &amp; D41="","-","Do not fill this in for the summary level"),IF(F41&lt;&gt;"Yes","Exempted, do not use",IF(AND(OR(AND(SelectedLevelLetter="B",H41="B"),SelectedLevelLetter="I"),D41=""),"Please enter a status",IF(AND(COUNTIF(Lookups!$A$11:$A$14,D41)&gt;0,C41=""),"Please enter a comment",IF(AND(SelectedLevelLetter="B",H41="I",D41&lt;&gt;""),"Remove -not needed for Basic",IF(AND(SelectedLevelLetter="B",H41="I",D41=""),"-","Completed"))))))</f>
        <v>-</v>
      </c>
      <c r="F41" s="249" t="str">
        <f>IF(COUNTIF(Exenciones!$A:$A,$I41)=0,"Yes","Exempt")</f>
        <v>Yes</v>
      </c>
      <c r="I41" s="124" t="s">
        <v>198</v>
      </c>
      <c r="J41" s="3" t="str">
        <f t="shared" si="0"/>
        <v>B.A 8</v>
      </c>
    </row>
    <row r="42" spans="1:10" ht="50.25" customHeight="1" x14ac:dyDescent="0.2">
      <c r="A42" s="336" t="s">
        <v>199</v>
      </c>
      <c r="B42" s="204" t="s">
        <v>347</v>
      </c>
      <c r="C42" s="16"/>
      <c r="D42" s="136"/>
      <c r="E42" s="276" t="str">
        <f>IF(H42="",IF(C42 &amp; D42="","-","No completar este cuadro en el nivel resumen"),IF(F42&lt;&gt;"Sí","Exento, no utilizar",IF(AND(OR(AND(SelectedLevelLetter="B",H42="B"),SelectedLevelLetter="I"),D42=""),"Introduzca un estado",IF(AND(COUNTIF(Lookups!$A$11:$A$14,D42)&gt;0,C42=""),"Introduzca un comentario",IF(AND(SelectedLevelLetter="B",H42="I",D42&lt;&gt;""),"Eliminar (no es necesario para básico)",IF(AND(SelectedLevelLetter="B",H42="I",D42=""),"-","Completado"))))))</f>
        <v>Exento, no utilizar</v>
      </c>
      <c r="F42" s="133" t="str">
        <f>IF(COUNTIF(Exenciones!$A:$A,$I42)=0,"Yes","Exempt")</f>
        <v>Yes</v>
      </c>
      <c r="G42" s="124" t="str">
        <f t="shared" ref="G42" si="24">RIGHT(LEFT(A42,3),1)</f>
        <v>A</v>
      </c>
      <c r="H42" s="124" t="str">
        <f t="shared" ref="H42" si="25">LEFT(A42,1)</f>
        <v>B</v>
      </c>
      <c r="I42" s="124" t="s">
        <v>198</v>
      </c>
      <c r="J42" s="3" t="str">
        <f t="shared" si="0"/>
        <v>B.A 8</v>
      </c>
    </row>
    <row r="43" spans="1:10" ht="60" outlineLevel="1" x14ac:dyDescent="0.2">
      <c r="A43" s="323" t="s">
        <v>200</v>
      </c>
      <c r="B43" s="195" t="s">
        <v>348</v>
      </c>
      <c r="C43" s="196"/>
      <c r="D43" s="232"/>
      <c r="E43" s="276" t="str">
        <f>IF(H43="",IF(C43 &amp; D43="","-","Do not fill this in for the summary level"),IF(F43&lt;&gt;"Yes","Exempted, do not use",IF(AND(OR(AND(SelectedLevelLetter="B",H43="B"),SelectedLevelLetter="I"),D43=""),"Please enter a status",IF(AND(COUNTIF(Lookups!$A$11:$A$14,D43)&gt;0,C43=""),"Please enter a comment",IF(AND(SelectedLevelLetter="B",H43="I",D43&lt;&gt;""),"Remove -not needed for Basic",IF(AND(SelectedLevelLetter="B",H43="I",D43=""),"-","Completed"))))))</f>
        <v>-</v>
      </c>
      <c r="F43" s="249" t="str">
        <f>IF(COUNTIF(Exenciones!$A:$A,$I43)=0,"Yes","Exempt")</f>
        <v>Yes</v>
      </c>
      <c r="H43" s="123"/>
      <c r="I43" s="124" t="s">
        <v>200</v>
      </c>
      <c r="J43" s="3" t="str">
        <f t="shared" si="0"/>
        <v>I.A 8</v>
      </c>
    </row>
    <row r="44" spans="1:10" ht="50.25" customHeight="1" outlineLevel="1" x14ac:dyDescent="0.2">
      <c r="A44" s="336" t="s">
        <v>201</v>
      </c>
      <c r="B44" s="205" t="s">
        <v>349</v>
      </c>
      <c r="C44" s="16"/>
      <c r="D44" s="136"/>
      <c r="E44" s="276" t="str">
        <f>IF(H44="",IF(C44 &amp; D44="","-","No completar este cuadro en el nivel resumen"),IF(F44&lt;&gt;"Sí","Exento, no utilizar",IF(AND(OR(AND(SelectedLevelLetter="B",H44="B"),SelectedLevelLetter="I"),D44=""),"Introduzca un estado",IF(AND(COUNTIF(Lookups!$A$11:$A$14,D44)&gt;0,C44=""),"Introduzca un comentario",IF(AND(SelectedLevelLetter="B",H44="I",D44&lt;&gt;""),"Eliminar (no es necesario para básico)",IF(AND(SelectedLevelLetter="B",H44="I",D44=""),"-","Completado"))))))</f>
        <v>Exento, no utilizar</v>
      </c>
      <c r="F44" s="133" t="str">
        <f>IF(COUNTIF(Exenciones!$A:$A,$I44)=0,"Yes","Exempt")</f>
        <v>Yes</v>
      </c>
      <c r="G44" s="124" t="str">
        <f t="shared" ref="G44:G45" si="26">RIGHT(LEFT(A44,3),1)</f>
        <v>A</v>
      </c>
      <c r="H44" s="124" t="str">
        <f t="shared" ref="H44:H45" si="27">LEFT(A44,1)</f>
        <v>I</v>
      </c>
      <c r="I44" s="124" t="s">
        <v>200</v>
      </c>
      <c r="J44" s="3" t="str">
        <f t="shared" si="0"/>
        <v>I.A 8</v>
      </c>
    </row>
    <row r="45" spans="1:10" ht="50.25" customHeight="1" outlineLevel="1" x14ac:dyDescent="0.2">
      <c r="A45" s="336" t="s">
        <v>202</v>
      </c>
      <c r="B45" s="203" t="s">
        <v>350</v>
      </c>
      <c r="C45" s="16"/>
      <c r="D45" s="136"/>
      <c r="E45" s="276" t="str">
        <f>IF(H45="",IF(C45 &amp; D45="","-","No completar este cuadro en el nivel resumen"),IF(F45&lt;&gt;"Sí","Exento, no utilizar",IF(AND(OR(AND(SelectedLevelLetter="B",H45="B"),SelectedLevelLetter="I"),D45=""),"Introduzca un estado",IF(AND(COUNTIF(Lookups!$A$11:$A$14,D45)&gt;0,C45=""),"Introduzca un comentario",IF(AND(SelectedLevelLetter="B",H45="I",D45&lt;&gt;""),"Eliminar (no es necesario para básico)",IF(AND(SelectedLevelLetter="B",H45="I",D45=""),"-","Completado"))))))</f>
        <v>Exento, no utilizar</v>
      </c>
      <c r="F45" s="133" t="str">
        <f>IF(COUNTIF(Exenciones!$A:$A,$I45)=0,"Yes","Exempt")</f>
        <v>Yes</v>
      </c>
      <c r="G45" s="124" t="str">
        <f t="shared" si="26"/>
        <v>A</v>
      </c>
      <c r="H45" s="124" t="str">
        <f t="shared" si="27"/>
        <v>I</v>
      </c>
      <c r="I45" s="124" t="s">
        <v>200</v>
      </c>
      <c r="J45" s="3" t="str">
        <f t="shared" si="0"/>
        <v>I.A 8</v>
      </c>
    </row>
    <row r="46" spans="1:10" ht="45" x14ac:dyDescent="0.2">
      <c r="A46" s="323" t="s">
        <v>203</v>
      </c>
      <c r="B46" s="195" t="s">
        <v>351</v>
      </c>
      <c r="C46" s="196"/>
      <c r="D46" s="228"/>
      <c r="E46" s="276" t="str">
        <f>IF(H46="",IF(C46 &amp; D46="","-","Do not fill this in for the summary level"),IF(F46&lt;&gt;"Yes","Exempted, do not use",IF(AND(OR(AND(SelectedLevelLetter="B",H46="B"),SelectedLevelLetter="I"),D46=""),"Please enter a status",IF(AND(COUNTIF(Lookups!$A$11:$A$14,D46)&gt;0,C46=""),"Please enter a comment",IF(AND(SelectedLevelLetter="B",H46="I",D46&lt;&gt;""),"Remove -not needed for Basic",IF(AND(SelectedLevelLetter="B",H46="I",D46=""),"-","Completed"))))))</f>
        <v>-</v>
      </c>
      <c r="F46" s="249" t="str">
        <f>IF(COUNTIF(Exenciones!$A:$A,$I46)=0,"Yes","Exempt")</f>
        <v>Yes</v>
      </c>
      <c r="I46" s="124" t="s">
        <v>203</v>
      </c>
      <c r="J46" s="3" t="str">
        <f t="shared" si="0"/>
        <v>B.A 9</v>
      </c>
    </row>
    <row r="47" spans="1:10" ht="50.25" customHeight="1" x14ac:dyDescent="0.2">
      <c r="A47" s="336" t="s">
        <v>204</v>
      </c>
      <c r="B47" s="200" t="s">
        <v>352</v>
      </c>
      <c r="C47" s="16"/>
      <c r="D47" s="136"/>
      <c r="E47" s="276" t="str">
        <f>IF(H47="",IF(C47 &amp; D47="","-","No completar este cuadro en el nivel resumen"),IF(F47&lt;&gt;"Sí","Exento, no utilizar",IF(AND(OR(AND(SelectedLevelLetter="B",H47="B"),SelectedLevelLetter="I"),D47=""),"Introduzca un estado",IF(AND(COUNTIF(Lookups!$A$11:$A$14,D47)&gt;0,C47=""),"Introduzca un comentario",IF(AND(SelectedLevelLetter="B",H47="I",D47&lt;&gt;""),"Eliminar (no es necesario para básico)",IF(AND(SelectedLevelLetter="B",H47="I",D47=""),"-","Completado"))))))</f>
        <v>Exento, no utilizar</v>
      </c>
      <c r="F47" s="133" t="str">
        <f>IF(COUNTIF(Exenciones!$A:$A,$I47)=0,"Yes","Exempt")</f>
        <v>Yes</v>
      </c>
      <c r="G47" s="124" t="str">
        <f t="shared" ref="G47:G48" si="28">RIGHT(LEFT(A47,3),1)</f>
        <v>A</v>
      </c>
      <c r="H47" s="124" t="str">
        <f t="shared" ref="H47:H48" si="29">LEFT(A47,1)</f>
        <v>B</v>
      </c>
      <c r="I47" s="124" t="s">
        <v>203</v>
      </c>
      <c r="J47" s="3" t="str">
        <f t="shared" si="0"/>
        <v>B.A 9</v>
      </c>
    </row>
    <row r="48" spans="1:10" ht="50.25" customHeight="1" x14ac:dyDescent="0.2">
      <c r="A48" s="336" t="s">
        <v>205</v>
      </c>
      <c r="B48" s="203" t="s">
        <v>353</v>
      </c>
      <c r="C48" s="16"/>
      <c r="D48" s="136"/>
      <c r="E48" s="276" t="str">
        <f>IF(H48="",IF(C48 &amp; D48="","-","No completar este cuadro en el nivel resumen"),IF(F48&lt;&gt;"Sí","Exento, no utilizar",IF(AND(OR(AND(SelectedLevelLetter="B",H48="B"),SelectedLevelLetter="I"),D48=""),"Introduzca un estado",IF(AND(COUNTIF(Lookups!$A$11:$A$14,D48)&gt;0,C48=""),"Introduzca un comentario",IF(AND(SelectedLevelLetter="B",H48="I",D48&lt;&gt;""),"Eliminar (no es necesario para básico)",IF(AND(SelectedLevelLetter="B",H48="I",D48=""),"-","Completado"))))))</f>
        <v>Exento, no utilizar</v>
      </c>
      <c r="F48" s="133" t="str">
        <f>IF(COUNTIF(Exenciones!$A:$A,$I48)=0,"Yes","Exempt")</f>
        <v>Yes</v>
      </c>
      <c r="G48" s="124" t="str">
        <f t="shared" si="28"/>
        <v>A</v>
      </c>
      <c r="H48" s="124" t="str">
        <f t="shared" si="29"/>
        <v>B</v>
      </c>
      <c r="I48" s="124" t="s">
        <v>203</v>
      </c>
      <c r="J48" s="3" t="str">
        <f t="shared" si="0"/>
        <v>B.A 9</v>
      </c>
    </row>
    <row r="49" spans="1:10" ht="60" outlineLevel="1" x14ac:dyDescent="0.2">
      <c r="A49" s="323" t="s">
        <v>206</v>
      </c>
      <c r="B49" s="195" t="s">
        <v>354</v>
      </c>
      <c r="C49" s="195"/>
      <c r="D49" s="233"/>
      <c r="E49" s="276" t="str">
        <f>IF(H49="",IF(C49 &amp; D49="","-","Do not fill this in for the summary level"),IF(F49&lt;&gt;"Yes","Exempted, do not use",IF(AND(OR(AND(SelectedLevelLetter="B",H49="B"),SelectedLevelLetter="I"),D49=""),"Please enter a status",IF(AND(COUNTIF(Lookups!$A$11:$A$14,D49)&gt;0,C49=""),"Please enter a comment",IF(AND(SelectedLevelLetter="B",H49="I",D49&lt;&gt;""),"Remove -not needed for Basic",IF(AND(SelectedLevelLetter="B",H49="I",D49=""),"-","Completed"))))))</f>
        <v>-</v>
      </c>
      <c r="F49" s="249" t="str">
        <f>IF(COUNTIF(Exenciones!$A:$A,$I49)=0,"Yes","Exempt")</f>
        <v>Yes</v>
      </c>
      <c r="H49" s="123"/>
      <c r="I49" s="124" t="s">
        <v>206</v>
      </c>
      <c r="J49" s="3" t="str">
        <f t="shared" si="0"/>
        <v>I.A 9</v>
      </c>
    </row>
    <row r="50" spans="1:10" ht="50.25" customHeight="1" outlineLevel="1" x14ac:dyDescent="0.2">
      <c r="A50" s="336" t="s">
        <v>207</v>
      </c>
      <c r="B50" s="200" t="s">
        <v>355</v>
      </c>
      <c r="C50" s="16"/>
      <c r="D50" s="136"/>
      <c r="E50" s="276" t="str">
        <f>IF(H50="",IF(C50 &amp; D50="","-","No completar este cuadro en el nivel resumen"),IF(F50&lt;&gt;"Sí","Exento, no utilizar",IF(AND(OR(AND(SelectedLevelLetter="B",H50="B"),SelectedLevelLetter="I"),D50=""),"Introduzca un estado",IF(AND(COUNTIF(Lookups!$A$11:$A$14,D50)&gt;0,C50=""),"Introduzca un comentario",IF(AND(SelectedLevelLetter="B",H50="I",D50&lt;&gt;""),"Eliminar (no es necesario para básico)",IF(AND(SelectedLevelLetter="B",H50="I",D50=""),"-","Completado"))))))</f>
        <v>Exento, no utilizar</v>
      </c>
      <c r="F50" s="133" t="str">
        <f>IF(COUNTIF(Exenciones!$A:$A,$I50)=0,"Yes","Exempt")</f>
        <v>Yes</v>
      </c>
      <c r="G50" s="124" t="str">
        <f t="shared" ref="G50:G53" si="30">RIGHT(LEFT(A50,3),1)</f>
        <v>A</v>
      </c>
      <c r="H50" s="124" t="str">
        <f t="shared" ref="H50:H53" si="31">LEFT(A50,1)</f>
        <v>I</v>
      </c>
      <c r="I50" s="124" t="s">
        <v>206</v>
      </c>
      <c r="J50" s="3" t="str">
        <f t="shared" si="0"/>
        <v>I.A 9</v>
      </c>
    </row>
    <row r="51" spans="1:10" ht="50.25" customHeight="1" outlineLevel="1" x14ac:dyDescent="0.2">
      <c r="A51" s="336" t="s">
        <v>208</v>
      </c>
      <c r="B51" s="206" t="s">
        <v>356</v>
      </c>
      <c r="C51" s="16"/>
      <c r="D51" s="136"/>
      <c r="E51" s="276" t="str">
        <f>IF(H51="",IF(C51 &amp; D51="","-","No completar este cuadro en el nivel resumen"),IF(F51&lt;&gt;"Sí","Exento, no utilizar",IF(AND(OR(AND(SelectedLevelLetter="B",H51="B"),SelectedLevelLetter="I"),D51=""),"Introduzca un estado",IF(AND(COUNTIF(Lookups!$A$11:$A$14,D51)&gt;0,C51=""),"Introduzca un comentario",IF(AND(SelectedLevelLetter="B",H51="I",D51&lt;&gt;""),"Eliminar (no es necesario para básico)",IF(AND(SelectedLevelLetter="B",H51="I",D51=""),"-","Completado"))))))</f>
        <v>Exento, no utilizar</v>
      </c>
      <c r="F51" s="133" t="str">
        <f>IF(COUNTIF(Exenciones!$A:$A,$I51)=0,"Yes","Exempt")</f>
        <v>Yes</v>
      </c>
      <c r="G51" s="124" t="str">
        <f t="shared" si="30"/>
        <v>A</v>
      </c>
      <c r="H51" s="124" t="str">
        <f t="shared" si="31"/>
        <v>I</v>
      </c>
      <c r="I51" s="124" t="s">
        <v>206</v>
      </c>
      <c r="J51" s="3" t="str">
        <f t="shared" si="0"/>
        <v>I.A 9</v>
      </c>
    </row>
    <row r="52" spans="1:10" ht="50.25" customHeight="1" outlineLevel="1" x14ac:dyDescent="0.2">
      <c r="A52" s="336" t="s">
        <v>209</v>
      </c>
      <c r="B52" s="207" t="s">
        <v>357</v>
      </c>
      <c r="C52" s="16"/>
      <c r="D52" s="136"/>
      <c r="E52" s="276" t="str">
        <f>IF(H52="",IF(C52 &amp; D52="","-","No completar este cuadro en el nivel resumen"),IF(F52&lt;&gt;"Sí","Exento, no utilizar",IF(AND(OR(AND(SelectedLevelLetter="B",H52="B"),SelectedLevelLetter="I"),D52=""),"Introduzca un estado",IF(AND(COUNTIF(Lookups!$A$11:$A$14,D52)&gt;0,C52=""),"Introduzca un comentario",IF(AND(SelectedLevelLetter="B",H52="I",D52&lt;&gt;""),"Eliminar (no es necesario para básico)",IF(AND(SelectedLevelLetter="B",H52="I",D52=""),"-","Completado"))))))</f>
        <v>Exento, no utilizar</v>
      </c>
      <c r="F52" s="133" t="str">
        <f>IF(COUNTIF(Exenciones!$A:$A,$I52)=0,"Yes","Exempt")</f>
        <v>Yes</v>
      </c>
      <c r="G52" s="124" t="str">
        <f t="shared" si="30"/>
        <v>A</v>
      </c>
      <c r="H52" s="124" t="str">
        <f t="shared" si="31"/>
        <v>I</v>
      </c>
      <c r="I52" s="124" t="s">
        <v>206</v>
      </c>
      <c r="J52" s="3" t="str">
        <f t="shared" si="0"/>
        <v>I.A 9</v>
      </c>
    </row>
    <row r="53" spans="1:10" ht="50.25" customHeight="1" outlineLevel="1" x14ac:dyDescent="0.2">
      <c r="A53" s="336" t="s">
        <v>210</v>
      </c>
      <c r="B53" s="203" t="s">
        <v>358</v>
      </c>
      <c r="C53" s="16"/>
      <c r="D53" s="136"/>
      <c r="E53" s="380" t="s">
        <v>702</v>
      </c>
      <c r="F53" s="133" t="str">
        <f>IF(COUNTIF(Exenciones!$A:$A,$I53)=0,"Yes","Exempt")</f>
        <v>Yes</v>
      </c>
      <c r="G53" s="124" t="str">
        <f t="shared" si="30"/>
        <v>A</v>
      </c>
      <c r="H53" s="124" t="str">
        <f t="shared" si="31"/>
        <v>I</v>
      </c>
      <c r="I53" s="124" t="s">
        <v>206</v>
      </c>
      <c r="J53" s="3" t="str">
        <f t="shared" si="0"/>
        <v>I.A 9</v>
      </c>
    </row>
    <row r="54" spans="1:10" ht="45" outlineLevel="1" x14ac:dyDescent="0.2">
      <c r="A54" s="323" t="s">
        <v>211</v>
      </c>
      <c r="B54" s="195" t="s">
        <v>359</v>
      </c>
      <c r="C54" s="196"/>
      <c r="D54" s="232"/>
      <c r="E54" s="276" t="str">
        <f>IF(H54="",IF(C54 &amp; D54="","-","Do not fill this in for the summary level"),IF(F54&lt;&gt;"Yes","Exempted, do not use",IF(AND(OR(AND(SelectedLevelLetter="B",H54="B"),SelectedLevelLetter="I"),D54=""),"Please enter a status",IF(AND(COUNTIF(Lookups!$A$11:$A$14,D54)&gt;0,C54=""),"Please enter a comment",IF(AND(SelectedLevelLetter="B",H54="I",D54&lt;&gt;""),"Remove -not needed for Basic",IF(AND(SelectedLevelLetter="B",H54="I",D54=""),"-","Completed"))))))</f>
        <v>-</v>
      </c>
      <c r="F54" s="249" t="str">
        <f>IF(COUNTIF(Exenciones!$A:$A,$I54)=0,"Yes","Exempt")</f>
        <v>Yes</v>
      </c>
      <c r="H54" s="123"/>
      <c r="I54" s="124" t="s">
        <v>211</v>
      </c>
      <c r="J54" s="3" t="str">
        <f t="shared" si="0"/>
        <v>I.A 10</v>
      </c>
    </row>
    <row r="55" spans="1:10" ht="50.25" customHeight="1" outlineLevel="1" x14ac:dyDescent="0.2">
      <c r="A55" s="336" t="s">
        <v>212</v>
      </c>
      <c r="B55" s="199" t="s">
        <v>360</v>
      </c>
      <c r="C55" s="16"/>
      <c r="D55" s="136"/>
      <c r="E55" s="380" t="s">
        <v>702</v>
      </c>
      <c r="F55" s="133" t="str">
        <f>IF(COUNTIF(Exenciones!$A:$A,$I55)=0,"Yes","Exempt")</f>
        <v>Yes</v>
      </c>
      <c r="G55" s="124" t="str">
        <f t="shared" ref="G55:G56" si="32">RIGHT(LEFT(A55,3),1)</f>
        <v>A</v>
      </c>
      <c r="H55" s="124" t="str">
        <f t="shared" ref="H55:H56" si="33">LEFT(A55,1)</f>
        <v>I</v>
      </c>
      <c r="I55" s="124" t="s">
        <v>211</v>
      </c>
      <c r="J55" s="3" t="str">
        <f t="shared" si="0"/>
        <v>I.A 10</v>
      </c>
    </row>
    <row r="56" spans="1:10" ht="39.75" customHeight="1" outlineLevel="1" x14ac:dyDescent="0.2">
      <c r="A56" s="336" t="s">
        <v>213</v>
      </c>
      <c r="B56" s="201" t="s">
        <v>361</v>
      </c>
      <c r="C56" s="16"/>
      <c r="D56" s="136"/>
      <c r="E56" s="380" t="s">
        <v>702</v>
      </c>
      <c r="F56" s="133" t="str">
        <f>IF(COUNTIF(Exenciones!$A:$A,$I56)=0,"Yes","Exempt")</f>
        <v>Yes</v>
      </c>
      <c r="G56" s="124" t="str">
        <f t="shared" si="32"/>
        <v>A</v>
      </c>
      <c r="H56" s="124" t="str">
        <f t="shared" si="33"/>
        <v>I</v>
      </c>
      <c r="I56" s="124" t="s">
        <v>211</v>
      </c>
      <c r="J56" s="3" t="str">
        <f t="shared" si="0"/>
        <v>I.A 10</v>
      </c>
    </row>
    <row r="57" spans="1:10" ht="75" outlineLevel="1" x14ac:dyDescent="0.2">
      <c r="A57" s="323" t="s">
        <v>214</v>
      </c>
      <c r="B57" s="195" t="s">
        <v>362</v>
      </c>
      <c r="C57" s="196"/>
      <c r="D57" s="232"/>
      <c r="E57" s="276" t="str">
        <f>IF(H57="",IF(C57 &amp; D57="","-","Do not fill this in for the summary level"),IF(F57&lt;&gt;"Yes","Exempted, do not use",IF(AND(OR(AND(SelectedLevelLetter="B",H57="B"),SelectedLevelLetter="I"),D57=""),"Please enter a status",IF(AND(COUNTIF(Lookups!$A$11:$A$14,D57)&gt;0,C57=""),"Please enter a comment",IF(AND(SelectedLevelLetter="B",H57="I",D57&lt;&gt;""),"Remove -not needed for Basic",IF(AND(SelectedLevelLetter="B",H57="I",D57=""),"-","Completed"))))))</f>
        <v>-</v>
      </c>
      <c r="F57" s="249" t="str">
        <f>IF(COUNTIF(Exenciones!$A:$A,$I57)=0,"Yes","Exempt")</f>
        <v>Yes</v>
      </c>
      <c r="H57" s="123"/>
      <c r="I57" s="124" t="s">
        <v>214</v>
      </c>
      <c r="J57" s="3" t="str">
        <f t="shared" si="0"/>
        <v>I.A 11</v>
      </c>
    </row>
    <row r="58" spans="1:10" ht="50.25" customHeight="1" outlineLevel="1" x14ac:dyDescent="0.2">
      <c r="A58" s="336" t="s">
        <v>215</v>
      </c>
      <c r="B58" s="200" t="s">
        <v>363</v>
      </c>
      <c r="C58" s="16"/>
      <c r="D58" s="136"/>
      <c r="E58" s="380" t="s">
        <v>702</v>
      </c>
      <c r="F58" s="133" t="str">
        <f>IF(COUNTIF(Exenciones!$A:$A,$I58)=0,"Yes","Exempt")</f>
        <v>Yes</v>
      </c>
      <c r="G58" s="124" t="str">
        <f t="shared" ref="G58:G59" si="34">RIGHT(LEFT(A58,3),1)</f>
        <v>A</v>
      </c>
      <c r="H58" s="124" t="str">
        <f t="shared" ref="H58:H59" si="35">LEFT(A58,1)</f>
        <v>I</v>
      </c>
      <c r="I58" s="124" t="s">
        <v>214</v>
      </c>
      <c r="J58" s="3" t="str">
        <f t="shared" si="0"/>
        <v>I.A 11</v>
      </c>
    </row>
    <row r="59" spans="1:10" ht="50.25" customHeight="1" outlineLevel="1" x14ac:dyDescent="0.2">
      <c r="A59" s="336" t="s">
        <v>216</v>
      </c>
      <c r="B59" s="200" t="s">
        <v>364</v>
      </c>
      <c r="C59" s="16"/>
      <c r="D59" s="136"/>
      <c r="E59" s="380" t="s">
        <v>702</v>
      </c>
      <c r="F59" s="133" t="str">
        <f>IF(COUNTIF(Exenciones!$A:$A,$I59)=0,"Yes","Exempt")</f>
        <v>Yes</v>
      </c>
      <c r="G59" s="124" t="str">
        <f t="shared" si="34"/>
        <v>A</v>
      </c>
      <c r="H59" s="124" t="str">
        <f t="shared" si="35"/>
        <v>I</v>
      </c>
      <c r="I59" s="124" t="s">
        <v>214</v>
      </c>
      <c r="J59" s="3" t="str">
        <f t="shared" si="0"/>
        <v>I.A 11</v>
      </c>
    </row>
    <row r="60" spans="1:10" ht="120" outlineLevel="1" x14ac:dyDescent="0.2">
      <c r="A60" s="323" t="s">
        <v>217</v>
      </c>
      <c r="B60" s="195" t="s">
        <v>365</v>
      </c>
      <c r="C60" s="196"/>
      <c r="D60" s="232"/>
      <c r="E60" s="276" t="str">
        <f>IF(H60="",IF(C60 &amp; D60="","-","Do not fill this in for the summary level"),IF(F60&lt;&gt;"Yes","Exempted, do not use",IF(AND(OR(AND(SelectedLevelLetter="B",H60="B"),SelectedLevelLetter="I"),D60=""),"Please enter a status",IF(AND(COUNTIF(Lookups!$A$11:$A$14,D60)&gt;0,C60=""),"Please enter a comment",IF(AND(SelectedLevelLetter="B",H60="I",D60&lt;&gt;""),"Remove -not needed for Basic",IF(AND(SelectedLevelLetter="B",H60="I",D60=""),"-","Completed"))))))</f>
        <v>-</v>
      </c>
      <c r="F60" s="249" t="str">
        <f>IF(COUNTIF(Exenciones!$A:$A,$I60)=0,"Yes","Exempt")</f>
        <v>Yes</v>
      </c>
      <c r="H60" s="123"/>
      <c r="I60" s="124" t="s">
        <v>217</v>
      </c>
      <c r="J60" s="3" t="str">
        <f t="shared" si="0"/>
        <v>I.A 12</v>
      </c>
    </row>
    <row r="61" spans="1:10" ht="50.25" customHeight="1" outlineLevel="1" x14ac:dyDescent="0.2">
      <c r="A61" s="336" t="s">
        <v>218</v>
      </c>
      <c r="B61" s="200" t="s">
        <v>366</v>
      </c>
      <c r="C61" s="16"/>
      <c r="D61" s="136"/>
      <c r="E61" s="380" t="s">
        <v>702</v>
      </c>
      <c r="F61" s="133" t="str">
        <f>IF(COUNTIF(Exenciones!$A:$A,$I61)=0,"Yes","Exempt")</f>
        <v>Yes</v>
      </c>
      <c r="G61" s="124" t="str">
        <f t="shared" ref="G61:G62" si="36">RIGHT(LEFT(A61,3),1)</f>
        <v>A</v>
      </c>
      <c r="H61" s="124" t="str">
        <f t="shared" ref="H61:H62" si="37">LEFT(A61,1)</f>
        <v>I</v>
      </c>
      <c r="I61" s="124" t="s">
        <v>217</v>
      </c>
      <c r="J61" s="3" t="str">
        <f t="shared" si="0"/>
        <v>I.A 12</v>
      </c>
    </row>
    <row r="62" spans="1:10" ht="50.25" customHeight="1" outlineLevel="1" x14ac:dyDescent="0.2">
      <c r="A62" s="336" t="s">
        <v>219</v>
      </c>
      <c r="B62" s="203" t="s">
        <v>367</v>
      </c>
      <c r="C62" s="16"/>
      <c r="D62" s="136"/>
      <c r="E62" s="380" t="s">
        <v>702</v>
      </c>
      <c r="F62" s="133" t="str">
        <f>IF(COUNTIF(Exenciones!$A:$A,$I62)=0,"Yes","Exempt")</f>
        <v>Yes</v>
      </c>
      <c r="G62" s="124" t="str">
        <f t="shared" si="36"/>
        <v>A</v>
      </c>
      <c r="H62" s="124" t="str">
        <f t="shared" si="37"/>
        <v>I</v>
      </c>
      <c r="I62" s="124" t="s">
        <v>217</v>
      </c>
      <c r="J62" s="3" t="str">
        <f t="shared" si="0"/>
        <v>I.A 12</v>
      </c>
    </row>
    <row r="63" spans="1:10" ht="45" outlineLevel="1" x14ac:dyDescent="0.2">
      <c r="A63" s="325" t="s">
        <v>220</v>
      </c>
      <c r="B63" s="208" t="s">
        <v>368</v>
      </c>
      <c r="C63" s="245"/>
      <c r="D63" s="234"/>
      <c r="E63" s="276" t="str">
        <f>IF(H63="",IF(C63 &amp; D63="","-","Do not fill this in for the summary level"),IF(F63&lt;&gt;"Yes","Exempted, do not use",IF(AND(OR(AND(SelectedLevelLetter="B",H63="B"),SelectedLevelLetter="I"),D63=""),"Please enter a status",IF(AND(COUNTIF(Lookups!$A$11:$A$14,D63)&gt;0,C63=""),"Please enter a comment",IF(AND(SelectedLevelLetter="B",H63="I",D63&lt;&gt;""),"Remove -not needed for Basic",IF(AND(SelectedLevelLetter="B",H63="I",D63=""),"-","Completed"))))))</f>
        <v>-</v>
      </c>
      <c r="F63" s="250" t="str">
        <f>IF(COUNTIF(Exenciones!$A:$A,$I63)=0,"Yes","Exempt")</f>
        <v>Yes</v>
      </c>
      <c r="H63" s="123"/>
      <c r="I63" s="124" t="s">
        <v>220</v>
      </c>
      <c r="J63" s="3" t="str">
        <f t="shared" si="0"/>
        <v>I.A 13</v>
      </c>
    </row>
    <row r="64" spans="1:10" ht="50.25" customHeight="1" outlineLevel="1" x14ac:dyDescent="0.2">
      <c r="A64" s="336" t="s">
        <v>221</v>
      </c>
      <c r="B64" s="201" t="s">
        <v>369</v>
      </c>
      <c r="C64" s="16"/>
      <c r="D64" s="136"/>
      <c r="E64" s="380" t="s">
        <v>702</v>
      </c>
      <c r="F64" s="133" t="str">
        <f>IF(COUNTIF(Exenciones!$A:$A,$I64)=0,"Yes","Exempt")</f>
        <v>Yes</v>
      </c>
      <c r="G64" s="124" t="str">
        <f t="shared" ref="G64" si="38">RIGHT(LEFT(A64,3),1)</f>
        <v>A</v>
      </c>
      <c r="H64" s="124" t="str">
        <f t="shared" ref="H64" si="39">LEFT(A64,1)</f>
        <v>I</v>
      </c>
      <c r="I64" s="124" t="s">
        <v>220</v>
      </c>
      <c r="J64" s="3" t="str">
        <f t="shared" si="0"/>
        <v>I.A 13</v>
      </c>
    </row>
    <row r="65" spans="1:10" s="4" customFormat="1" ht="75" outlineLevel="1" x14ac:dyDescent="0.2">
      <c r="A65" s="323" t="s">
        <v>222</v>
      </c>
      <c r="B65" s="195" t="s">
        <v>370</v>
      </c>
      <c r="C65" s="196"/>
      <c r="D65" s="232"/>
      <c r="E65" s="276" t="str">
        <f>IF(H65="",IF(C65 &amp; D65="","-","Do not fill this in for the summary level"),IF(F65&lt;&gt;"Yes","Exempted, do not use",IF(AND(OR(AND(SelectedLevelLetter="B",H65="B"),SelectedLevelLetter="I"),D65=""),"Please enter a status",IF(AND(COUNTIF(Lookups!$A$11:$A$14,D65)&gt;0,C65=""),"Please enter a comment",IF(AND(SelectedLevelLetter="B",H65="I",D65&lt;&gt;""),"Remove -not needed for Basic",IF(AND(SelectedLevelLetter="B",H65="I",D65=""),"-","Completed"))))))</f>
        <v>-</v>
      </c>
      <c r="F65" s="249" t="str">
        <f>IF(COUNTIF(Exenciones!$A:$A,$I65)=0,"Yes","Exempt")</f>
        <v>Yes</v>
      </c>
      <c r="G65" s="124"/>
      <c r="H65" s="123"/>
      <c r="I65" s="124" t="s">
        <v>222</v>
      </c>
      <c r="J65" s="3" t="str">
        <f t="shared" si="0"/>
        <v>I.A 14</v>
      </c>
    </row>
    <row r="66" spans="1:10" ht="50.25" customHeight="1" outlineLevel="1" x14ac:dyDescent="0.2">
      <c r="A66" s="336" t="s">
        <v>223</v>
      </c>
      <c r="B66" s="209" t="s">
        <v>371</v>
      </c>
      <c r="C66" s="19"/>
      <c r="D66" s="136"/>
      <c r="E66" s="380" t="s">
        <v>702</v>
      </c>
      <c r="F66" s="133" t="str">
        <f>IF(COUNTIF(Exenciones!$A:$A,$I66)=0,"Yes","Exempt")</f>
        <v>Yes</v>
      </c>
      <c r="G66" s="124" t="str">
        <f t="shared" ref="G66:G67" si="40">RIGHT(LEFT(A66,3),1)</f>
        <v>A</v>
      </c>
      <c r="H66" s="124" t="str">
        <f t="shared" ref="H66:H67" si="41">LEFT(A66,1)</f>
        <v>I</v>
      </c>
      <c r="I66" s="124" t="s">
        <v>222</v>
      </c>
      <c r="J66" s="3" t="str">
        <f t="shared" si="0"/>
        <v>I.A 14</v>
      </c>
    </row>
    <row r="67" spans="1:10" ht="50.25" customHeight="1" outlineLevel="1" x14ac:dyDescent="0.2">
      <c r="A67" s="336" t="s">
        <v>224</v>
      </c>
      <c r="B67" s="210" t="s">
        <v>372</v>
      </c>
      <c r="C67" s="16"/>
      <c r="D67" s="136"/>
      <c r="E67" s="380" t="s">
        <v>702</v>
      </c>
      <c r="F67" s="133" t="str">
        <f>IF(COUNTIF(Exenciones!$A:$A,$I67)=0,"Yes","Exempt")</f>
        <v>Yes</v>
      </c>
      <c r="G67" s="124" t="str">
        <f t="shared" si="40"/>
        <v>A</v>
      </c>
      <c r="H67" s="124" t="str">
        <f t="shared" si="41"/>
        <v>I</v>
      </c>
      <c r="I67" s="124" t="s">
        <v>222</v>
      </c>
      <c r="J67" s="3" t="str">
        <f t="shared" ref="J67:J130" si="42">IF(F67="Yes",CONCATENATE(I67,D67),"")</f>
        <v>I.A 14</v>
      </c>
    </row>
    <row r="68" spans="1:10" ht="19.350000000000001" customHeight="1" x14ac:dyDescent="0.2">
      <c r="A68" s="211" t="s">
        <v>225</v>
      </c>
      <c r="B68" s="212"/>
      <c r="C68" s="271"/>
      <c r="D68" s="235"/>
      <c r="E68" s="276" t="str">
        <f>IF(H68="",IF(C68 &amp; D68="","-","Do not fill this in for the summary level"),IF(F68&lt;&gt;"Yes","Exempted, do not use",IF(AND(OR(AND(SelectedLevelLetter="B",H68="B"),SelectedLevelLetter="I"),D68=""),"Please enter a status",IF(AND(COUNTIF(Lookups!$A$11:$A$14,D68)&gt;0,C68=""),"Please enter a comment",IF(AND(SelectedLevelLetter="B",H68="I",D68&lt;&gt;""),"Remove -not needed for Basic",IF(AND(SelectedLevelLetter="B",H68="I",D68=""),"-","Completed"))))))</f>
        <v>-</v>
      </c>
      <c r="F68" s="251" t="str">
        <f>IF(COUNTIF(Exenciones!$A:$A,$I68)=0,"Yes","Exempt")</f>
        <v>Yes</v>
      </c>
      <c r="I68" s="124" t="s">
        <v>225</v>
      </c>
      <c r="J68" s="3" t="str">
        <f t="shared" si="42"/>
        <v>B. Buenas Prácticas de Fabricación (BPF)</v>
      </c>
    </row>
    <row r="69" spans="1:10" ht="105" x14ac:dyDescent="0.2">
      <c r="A69" s="326" t="s">
        <v>226</v>
      </c>
      <c r="B69" s="213" t="s">
        <v>373</v>
      </c>
      <c r="C69" s="272"/>
      <c r="D69" s="236"/>
      <c r="E69" s="276" t="str">
        <f>IF(H69="",IF(C69 &amp; D69="","-","Do not fill this in for the summary level"),IF(F69&lt;&gt;"Yes","Exempted, do not use",IF(AND(OR(AND(SelectedLevelLetter="B",H69="B"),SelectedLevelLetter="I"),D69=""),"Please enter a status",IF(AND(COUNTIF(Lookups!$A$11:$A$14,D69)&gt;0,C69=""),"Please enter a comment",IF(AND(SelectedLevelLetter="B",H69="I",D69&lt;&gt;""),"Remove -not needed for Basic",IF(AND(SelectedLevelLetter="B",H69="I",D69=""),"-","Completed"))))))</f>
        <v>-</v>
      </c>
      <c r="F69" s="252" t="str">
        <f>IF(COUNTIF(Exenciones!$A:$A,$I69)=0,"Yes","Exempt")</f>
        <v>Yes</v>
      </c>
      <c r="H69" s="123"/>
      <c r="I69" s="124" t="s">
        <v>226</v>
      </c>
      <c r="J69" s="3" t="str">
        <f t="shared" si="42"/>
        <v>B.B 1</v>
      </c>
    </row>
    <row r="70" spans="1:10" ht="50.25" customHeight="1" x14ac:dyDescent="0.2">
      <c r="A70" s="336" t="s">
        <v>227</v>
      </c>
      <c r="B70" s="199" t="s">
        <v>374</v>
      </c>
      <c r="C70" s="16"/>
      <c r="D70" s="136"/>
      <c r="E70" s="380" t="s">
        <v>702</v>
      </c>
      <c r="F70" s="133" t="str">
        <f>IF(COUNTIF(Exenciones!$A:$A,$I70)=0,"Yes","Exempt")</f>
        <v>Yes</v>
      </c>
      <c r="G70" s="124" t="str">
        <f t="shared" ref="G70:G75" si="43">RIGHT(LEFT(A70,3),1)</f>
        <v>B</v>
      </c>
      <c r="H70" s="124" t="str">
        <f t="shared" ref="H70:H75" si="44">LEFT(A70,1)</f>
        <v>B</v>
      </c>
      <c r="I70" s="124" t="s">
        <v>226</v>
      </c>
      <c r="J70" s="3" t="str">
        <f t="shared" si="42"/>
        <v>B.B 1</v>
      </c>
    </row>
    <row r="71" spans="1:10" ht="50.25" customHeight="1" x14ac:dyDescent="0.2">
      <c r="A71" s="336" t="s">
        <v>228</v>
      </c>
      <c r="B71" s="199" t="s">
        <v>375</v>
      </c>
      <c r="C71" s="16"/>
      <c r="D71" s="136"/>
      <c r="E71" s="380" t="s">
        <v>702</v>
      </c>
      <c r="F71" s="133" t="str">
        <f>IF(COUNTIF(Exenciones!$A:$A,$I71)=0,"Yes","Exempt")</f>
        <v>Yes</v>
      </c>
      <c r="G71" s="124" t="str">
        <f t="shared" si="43"/>
        <v>B</v>
      </c>
      <c r="H71" s="124" t="str">
        <f t="shared" si="44"/>
        <v>B</v>
      </c>
      <c r="I71" s="124" t="s">
        <v>226</v>
      </c>
      <c r="J71" s="3" t="str">
        <f t="shared" si="42"/>
        <v>B.B 1</v>
      </c>
    </row>
    <row r="72" spans="1:10" ht="50.25" customHeight="1" x14ac:dyDescent="0.2">
      <c r="A72" s="336" t="s">
        <v>229</v>
      </c>
      <c r="B72" s="199" t="s">
        <v>376</v>
      </c>
      <c r="C72" s="16"/>
      <c r="D72" s="136"/>
      <c r="E72" s="380" t="s">
        <v>702</v>
      </c>
      <c r="F72" s="133" t="str">
        <f>IF(COUNTIF(Exenciones!$A:$A,$I72)=0,"Yes","Exempt")</f>
        <v>Yes</v>
      </c>
      <c r="G72" s="124" t="str">
        <f t="shared" si="43"/>
        <v>B</v>
      </c>
      <c r="H72" s="124" t="str">
        <f t="shared" si="44"/>
        <v>B</v>
      </c>
      <c r="I72" s="124" t="s">
        <v>226</v>
      </c>
      <c r="J72" s="3" t="str">
        <f t="shared" si="42"/>
        <v>B.B 1</v>
      </c>
    </row>
    <row r="73" spans="1:10" ht="50.25" customHeight="1" x14ac:dyDescent="0.2">
      <c r="A73" s="336" t="s">
        <v>230</v>
      </c>
      <c r="B73" s="199" t="s">
        <v>377</v>
      </c>
      <c r="C73" s="16"/>
      <c r="D73" s="136"/>
      <c r="E73" s="380" t="s">
        <v>702</v>
      </c>
      <c r="F73" s="133" t="str">
        <f>IF(COUNTIF(Exenciones!$A:$A,$I73)=0,"Yes","Exempt")</f>
        <v>Yes</v>
      </c>
      <c r="G73" s="124" t="str">
        <f t="shared" si="43"/>
        <v>B</v>
      </c>
      <c r="H73" s="124" t="str">
        <f t="shared" si="44"/>
        <v>B</v>
      </c>
      <c r="I73" s="124" t="s">
        <v>226</v>
      </c>
      <c r="J73" s="3" t="str">
        <f t="shared" si="42"/>
        <v>B.B 1</v>
      </c>
    </row>
    <row r="74" spans="1:10" ht="50.25" customHeight="1" x14ac:dyDescent="0.2">
      <c r="A74" s="336" t="s">
        <v>231</v>
      </c>
      <c r="B74" s="199" t="s">
        <v>378</v>
      </c>
      <c r="C74" s="16"/>
      <c r="D74" s="136"/>
      <c r="E74" s="380" t="s">
        <v>702</v>
      </c>
      <c r="F74" s="133" t="str">
        <f>IF(COUNTIF(Exenciones!$A:$A,$I74)=0,"Yes","Exempt")</f>
        <v>Yes</v>
      </c>
      <c r="G74" s="124" t="str">
        <f t="shared" si="43"/>
        <v>B</v>
      </c>
      <c r="H74" s="124" t="str">
        <f t="shared" si="44"/>
        <v>B</v>
      </c>
      <c r="I74" s="124" t="s">
        <v>226</v>
      </c>
      <c r="J74" s="3" t="str">
        <f t="shared" si="42"/>
        <v>B.B 1</v>
      </c>
    </row>
    <row r="75" spans="1:10" ht="50.25" customHeight="1" x14ac:dyDescent="0.2">
      <c r="A75" s="336" t="s">
        <v>232</v>
      </c>
      <c r="B75" s="201" t="s">
        <v>379</v>
      </c>
      <c r="C75" s="16"/>
      <c r="D75" s="136"/>
      <c r="E75" s="380" t="s">
        <v>702</v>
      </c>
      <c r="F75" s="133" t="str">
        <f>IF(COUNTIF(Exenciones!$A:$A,$I75)=0,"Yes","Exempt")</f>
        <v>Yes</v>
      </c>
      <c r="G75" s="124" t="str">
        <f t="shared" si="43"/>
        <v>B</v>
      </c>
      <c r="H75" s="124" t="str">
        <f t="shared" si="44"/>
        <v>B</v>
      </c>
      <c r="I75" s="124" t="s">
        <v>226</v>
      </c>
      <c r="J75" s="3" t="str">
        <f t="shared" si="42"/>
        <v>B.B 1</v>
      </c>
    </row>
    <row r="76" spans="1:10" ht="45" x14ac:dyDescent="0.2">
      <c r="A76" s="326" t="s">
        <v>233</v>
      </c>
      <c r="B76" s="213" t="s">
        <v>380</v>
      </c>
      <c r="C76" s="272"/>
      <c r="D76" s="236"/>
      <c r="E76" s="276" t="str">
        <f>IF(H76="",IF(C76 &amp; D76="","-","Do not fill this in for the summary level"),IF(F76&lt;&gt;"Yes","Exempted, do not use",IF(AND(OR(AND(SelectedLevelLetter="B",H76="B"),SelectedLevelLetter="I"),D76=""),"Please enter a status",IF(AND(COUNTIF(Lookups!$A$11:$A$14,D76)&gt;0,C76=""),"Please enter a comment",IF(AND(SelectedLevelLetter="B",H76="I",D76&lt;&gt;""),"Remove -not needed for Basic",IF(AND(SelectedLevelLetter="B",H76="I",D76=""),"-","Completed"))))))</f>
        <v>-</v>
      </c>
      <c r="F76" s="252" t="str">
        <f>IF(COUNTIF(Exenciones!$A:$A,$I76)=0,"Yes","Exempt")</f>
        <v>Yes</v>
      </c>
      <c r="I76" s="124" t="s">
        <v>233</v>
      </c>
      <c r="J76" s="3" t="str">
        <f t="shared" si="42"/>
        <v>B.B 2</v>
      </c>
    </row>
    <row r="77" spans="1:10" ht="50.25" customHeight="1" x14ac:dyDescent="0.2">
      <c r="A77" s="336" t="s">
        <v>234</v>
      </c>
      <c r="B77" s="200" t="s">
        <v>381</v>
      </c>
      <c r="C77" s="16"/>
      <c r="D77" s="136"/>
      <c r="E77" s="380" t="s">
        <v>702</v>
      </c>
      <c r="F77" s="133" t="str">
        <f>IF(COUNTIF(Exenciones!$A:$A,$I77)=0,"Yes","Exempt")</f>
        <v>Yes</v>
      </c>
      <c r="G77" s="124" t="str">
        <f t="shared" ref="G77:G82" si="45">RIGHT(LEFT(A77,3),1)</f>
        <v>B</v>
      </c>
      <c r="H77" s="124" t="str">
        <f t="shared" ref="H77:H82" si="46">LEFT(A77,1)</f>
        <v>B</v>
      </c>
      <c r="I77" s="124" t="s">
        <v>233</v>
      </c>
      <c r="J77" s="3" t="str">
        <f t="shared" si="42"/>
        <v>B.B 2</v>
      </c>
    </row>
    <row r="78" spans="1:10" ht="50.25" customHeight="1" x14ac:dyDescent="0.2">
      <c r="A78" s="336" t="s">
        <v>235</v>
      </c>
      <c r="B78" s="200" t="s">
        <v>382</v>
      </c>
      <c r="C78" s="16"/>
      <c r="D78" s="136"/>
      <c r="E78" s="380" t="s">
        <v>702</v>
      </c>
      <c r="F78" s="133" t="str">
        <f>IF(COUNTIF(Exenciones!$A:$A,$I78)=0,"Yes","Exempt")</f>
        <v>Yes</v>
      </c>
      <c r="G78" s="124" t="str">
        <f t="shared" si="45"/>
        <v>B</v>
      </c>
      <c r="H78" s="124" t="str">
        <f t="shared" si="46"/>
        <v>B</v>
      </c>
      <c r="I78" s="124" t="s">
        <v>233</v>
      </c>
      <c r="J78" s="3" t="str">
        <f t="shared" si="42"/>
        <v>B.B 2</v>
      </c>
    </row>
    <row r="79" spans="1:10" ht="50.25" customHeight="1" x14ac:dyDescent="0.2">
      <c r="A79" s="336" t="s">
        <v>236</v>
      </c>
      <c r="B79" s="200" t="s">
        <v>383</v>
      </c>
      <c r="C79" s="16"/>
      <c r="D79" s="136"/>
      <c r="E79" s="380" t="s">
        <v>702</v>
      </c>
      <c r="F79" s="133" t="str">
        <f>IF(COUNTIF(Exenciones!$A:$A,$I79)=0,"Yes","Exempt")</f>
        <v>Yes</v>
      </c>
      <c r="G79" s="124" t="str">
        <f t="shared" si="45"/>
        <v>B</v>
      </c>
      <c r="H79" s="124" t="str">
        <f t="shared" si="46"/>
        <v>B</v>
      </c>
      <c r="I79" s="124" t="s">
        <v>233</v>
      </c>
      <c r="J79" s="3" t="str">
        <f t="shared" si="42"/>
        <v>B.B 2</v>
      </c>
    </row>
    <row r="80" spans="1:10" ht="50.25" customHeight="1" x14ac:dyDescent="0.2">
      <c r="A80" s="336" t="s">
        <v>237</v>
      </c>
      <c r="B80" s="200" t="s">
        <v>384</v>
      </c>
      <c r="C80" s="16"/>
      <c r="D80" s="136"/>
      <c r="E80" s="380" t="s">
        <v>702</v>
      </c>
      <c r="F80" s="133" t="str">
        <f>IF(COUNTIF(Exenciones!$A:$A,$I80)=0,"Yes","Exempt")</f>
        <v>Yes</v>
      </c>
      <c r="G80" s="124" t="str">
        <f t="shared" si="45"/>
        <v>B</v>
      </c>
      <c r="H80" s="124" t="str">
        <f t="shared" si="46"/>
        <v>B</v>
      </c>
      <c r="I80" s="124" t="s">
        <v>233</v>
      </c>
      <c r="J80" s="3" t="str">
        <f t="shared" si="42"/>
        <v>B.B 2</v>
      </c>
    </row>
    <row r="81" spans="1:10" ht="50.25" customHeight="1" x14ac:dyDescent="0.2">
      <c r="A81" s="336" t="s">
        <v>238</v>
      </c>
      <c r="B81" s="200" t="s">
        <v>385</v>
      </c>
      <c r="C81" s="16"/>
      <c r="D81" s="136"/>
      <c r="E81" s="380" t="s">
        <v>702</v>
      </c>
      <c r="F81" s="133" t="str">
        <f>IF(COUNTIF(Exenciones!$A:$A,$I81)=0,"Yes","Exempt")</f>
        <v>Yes</v>
      </c>
      <c r="G81" s="124" t="str">
        <f t="shared" si="45"/>
        <v>B</v>
      </c>
      <c r="H81" s="124" t="str">
        <f t="shared" si="46"/>
        <v>B</v>
      </c>
      <c r="I81" s="124" t="s">
        <v>233</v>
      </c>
      <c r="J81" s="3" t="str">
        <f t="shared" si="42"/>
        <v>B.B 2</v>
      </c>
    </row>
    <row r="82" spans="1:10" ht="50.25" customHeight="1" x14ac:dyDescent="0.2">
      <c r="A82" s="336" t="s">
        <v>239</v>
      </c>
      <c r="B82" s="203" t="s">
        <v>386</v>
      </c>
      <c r="C82" s="16"/>
      <c r="D82" s="136"/>
      <c r="E82" s="380" t="s">
        <v>702</v>
      </c>
      <c r="F82" s="133" t="str">
        <f>IF(COUNTIF(Exenciones!$A:$A,$I82)=0,"Yes","Exempt")</f>
        <v>Yes</v>
      </c>
      <c r="G82" s="124" t="str">
        <f t="shared" si="45"/>
        <v>B</v>
      </c>
      <c r="H82" s="124" t="str">
        <f t="shared" si="46"/>
        <v>B</v>
      </c>
      <c r="I82" s="124" t="s">
        <v>233</v>
      </c>
      <c r="J82" s="3" t="str">
        <f t="shared" si="42"/>
        <v>B.B 2</v>
      </c>
    </row>
    <row r="83" spans="1:10" ht="45" x14ac:dyDescent="0.2">
      <c r="A83" s="326" t="s">
        <v>240</v>
      </c>
      <c r="B83" s="213" t="s">
        <v>387</v>
      </c>
      <c r="C83" s="272"/>
      <c r="D83" s="236"/>
      <c r="E83" s="276" t="str">
        <f>IF(H83="",IF(C83 &amp; D83="","-","Do not fill this in for the summary level"),IF(F83&lt;&gt;"Yes","Exempted, do not use",IF(AND(OR(AND(SelectedLevelLetter="B",H83="B"),SelectedLevelLetter="I"),D83=""),"Please enter a status",IF(AND(COUNTIF(Lookups!$A$11:$A$14,D83)&gt;0,C83=""),"Please enter a comment",IF(AND(SelectedLevelLetter="B",H83="I",D83&lt;&gt;""),"Remove -not needed for Basic",IF(AND(SelectedLevelLetter="B",H83="I",D83=""),"-","Completed"))))))</f>
        <v>-</v>
      </c>
      <c r="F83" s="252" t="str">
        <f>IF(COUNTIF(Exenciones!$A:$A,$I83)=0,"Yes","Exempt")</f>
        <v>Yes</v>
      </c>
      <c r="I83" s="124" t="s">
        <v>240</v>
      </c>
      <c r="J83" s="3" t="str">
        <f t="shared" si="42"/>
        <v>B.B 3</v>
      </c>
    </row>
    <row r="84" spans="1:10" ht="50.25" customHeight="1" x14ac:dyDescent="0.2">
      <c r="A84" s="336" t="s">
        <v>241</v>
      </c>
      <c r="B84" s="199" t="s">
        <v>388</v>
      </c>
      <c r="C84" s="16"/>
      <c r="D84" s="136"/>
      <c r="E84" s="380" t="s">
        <v>702</v>
      </c>
      <c r="F84" s="133" t="str">
        <f>IF(COUNTIF(Exenciones!$A:$A,$I84)=0,"Yes","Exempt")</f>
        <v>Yes</v>
      </c>
      <c r="G84" s="124" t="str">
        <f t="shared" ref="G84:G86" si="47">RIGHT(LEFT(A84,3),1)</f>
        <v>B</v>
      </c>
      <c r="H84" s="124" t="str">
        <f t="shared" ref="H84:H86" si="48">LEFT(A84,1)</f>
        <v>B</v>
      </c>
      <c r="I84" s="124" t="s">
        <v>240</v>
      </c>
      <c r="J84" s="3" t="str">
        <f t="shared" si="42"/>
        <v>B.B 3</v>
      </c>
    </row>
    <row r="85" spans="1:10" ht="50.25" customHeight="1" x14ac:dyDescent="0.2">
      <c r="A85" s="336" t="s">
        <v>242</v>
      </c>
      <c r="B85" s="199" t="s">
        <v>389</v>
      </c>
      <c r="C85" s="16"/>
      <c r="D85" s="136"/>
      <c r="E85" s="380" t="s">
        <v>702</v>
      </c>
      <c r="F85" s="133" t="str">
        <f>IF(COUNTIF(Exenciones!$A:$A,$I85)=0,"Yes","Exempt")</f>
        <v>Yes</v>
      </c>
      <c r="G85" s="124" t="str">
        <f t="shared" si="47"/>
        <v>B</v>
      </c>
      <c r="H85" s="124" t="str">
        <f t="shared" si="48"/>
        <v>B</v>
      </c>
      <c r="I85" s="124" t="s">
        <v>240</v>
      </c>
      <c r="J85" s="3" t="str">
        <f t="shared" si="42"/>
        <v>B.B 3</v>
      </c>
    </row>
    <row r="86" spans="1:10" ht="50.25" customHeight="1" x14ac:dyDescent="0.2">
      <c r="A86" s="336" t="s">
        <v>243</v>
      </c>
      <c r="B86" s="201" t="s">
        <v>390</v>
      </c>
      <c r="C86" s="16"/>
      <c r="D86" s="136"/>
      <c r="E86" s="380" t="s">
        <v>702</v>
      </c>
      <c r="F86" s="133" t="str">
        <f>IF(COUNTIF(Exenciones!$A:$A,$I86)=0,"Yes","Exempt")</f>
        <v>Yes</v>
      </c>
      <c r="G86" s="124" t="str">
        <f t="shared" si="47"/>
        <v>B</v>
      </c>
      <c r="H86" s="124" t="str">
        <f t="shared" si="48"/>
        <v>B</v>
      </c>
      <c r="I86" s="124" t="s">
        <v>240</v>
      </c>
      <c r="J86" s="3" t="str">
        <f t="shared" si="42"/>
        <v>B.B 3</v>
      </c>
    </row>
    <row r="87" spans="1:10" ht="60" x14ac:dyDescent="0.2">
      <c r="A87" s="326" t="s">
        <v>244</v>
      </c>
      <c r="B87" s="213" t="s">
        <v>391</v>
      </c>
      <c r="C87" s="272"/>
      <c r="D87" s="236"/>
      <c r="E87" s="276" t="str">
        <f>IF(H87="",IF(C87 &amp; D87="","-","Do not fill this in for the summary level"),IF(F87&lt;&gt;"Yes","Exempted, do not use",IF(AND(OR(AND(SelectedLevelLetter="B",H87="B"),SelectedLevelLetter="I"),D87=""),"Please enter a status",IF(AND(COUNTIF(Lookups!$A$11:$A$14,D87)&gt;0,C87=""),"Please enter a comment",IF(AND(SelectedLevelLetter="B",H87="I",D87&lt;&gt;""),"Remove -not needed for Basic",IF(AND(SelectedLevelLetter="B",H87="I",D87=""),"-","Completed"))))))</f>
        <v>-</v>
      </c>
      <c r="F87" s="252" t="str">
        <f>IF(COUNTIF(Exenciones!$A:$A,$I87)=0,"Yes","Exempt")</f>
        <v>Yes</v>
      </c>
      <c r="I87" s="124" t="s">
        <v>244</v>
      </c>
      <c r="J87" s="3" t="str">
        <f t="shared" si="42"/>
        <v>B.B 4</v>
      </c>
    </row>
    <row r="88" spans="1:10" s="4" customFormat="1" ht="50.25" customHeight="1" x14ac:dyDescent="0.2">
      <c r="A88" s="336" t="s">
        <v>245</v>
      </c>
      <c r="B88" s="209" t="s">
        <v>392</v>
      </c>
      <c r="C88" s="19"/>
      <c r="D88" s="136"/>
      <c r="E88" s="380" t="s">
        <v>702</v>
      </c>
      <c r="F88" s="133" t="str">
        <f>IF(COUNTIF(Exenciones!$A:$A,$I88)=0,"Yes","Exempt")</f>
        <v>Yes</v>
      </c>
      <c r="G88" s="124" t="str">
        <f t="shared" ref="G88" si="49">RIGHT(LEFT(A88,3),1)</f>
        <v>B</v>
      </c>
      <c r="H88" s="124" t="str">
        <f t="shared" ref="H88" si="50">LEFT(A88,1)</f>
        <v>B</v>
      </c>
      <c r="I88" s="124" t="s">
        <v>244</v>
      </c>
      <c r="J88" s="3" t="str">
        <f t="shared" si="42"/>
        <v>B.B 4</v>
      </c>
    </row>
    <row r="89" spans="1:10" ht="45" x14ac:dyDescent="0.2">
      <c r="A89" s="326" t="s">
        <v>246</v>
      </c>
      <c r="B89" s="213" t="s">
        <v>393</v>
      </c>
      <c r="C89" s="272"/>
      <c r="D89" s="236"/>
      <c r="E89" s="276" t="str">
        <f>IF(H89="",IF(C89 &amp; D89="","-","Do not fill this in for the summary level"),IF(F89&lt;&gt;"Yes","Exempted, do not use",IF(AND(OR(AND(SelectedLevelLetter="B",H89="B"),SelectedLevelLetter="I"),D89=""),"Please enter a status",IF(AND(COUNTIF(Lookups!$A$11:$A$14,D89)&gt;0,C89=""),"Please enter a comment",IF(AND(SelectedLevelLetter="B",H89="I",D89&lt;&gt;""),"Remove -not needed for Basic",IF(AND(SelectedLevelLetter="B",H89="I",D89=""),"-","Completed"))))))</f>
        <v>-</v>
      </c>
      <c r="F89" s="252" t="str">
        <f>IF(COUNTIF(Exenciones!$A:$A,$I89)=0,"Yes","Exempt")</f>
        <v>Yes</v>
      </c>
      <c r="I89" s="124" t="s">
        <v>246</v>
      </c>
      <c r="J89" s="3" t="str">
        <f t="shared" si="42"/>
        <v>B.B 5</v>
      </c>
    </row>
    <row r="90" spans="1:10" ht="50.25" customHeight="1" x14ac:dyDescent="0.2">
      <c r="A90" s="336" t="s">
        <v>247</v>
      </c>
      <c r="B90" s="200" t="s">
        <v>394</v>
      </c>
      <c r="C90" s="16"/>
      <c r="D90" s="136"/>
      <c r="E90" s="380" t="s">
        <v>702</v>
      </c>
      <c r="F90" s="133" t="str">
        <f>IF(COUNTIF(Exenciones!$A:$A,$I90)=0,"Yes","Exempt")</f>
        <v>Yes</v>
      </c>
      <c r="G90" s="124" t="str">
        <f t="shared" ref="G90:G93" si="51">RIGHT(LEFT(A90,3),1)</f>
        <v>B</v>
      </c>
      <c r="H90" s="124" t="str">
        <f t="shared" ref="H90:H93" si="52">LEFT(A90,1)</f>
        <v>B</v>
      </c>
      <c r="I90" s="124" t="s">
        <v>246</v>
      </c>
      <c r="J90" s="3" t="str">
        <f t="shared" si="42"/>
        <v>B.B 5</v>
      </c>
    </row>
    <row r="91" spans="1:10" ht="50.25" customHeight="1" x14ac:dyDescent="0.2">
      <c r="A91" s="336" t="s">
        <v>248</v>
      </c>
      <c r="B91" s="200" t="s">
        <v>395</v>
      </c>
      <c r="C91" s="16"/>
      <c r="D91" s="136"/>
      <c r="E91" s="380" t="s">
        <v>702</v>
      </c>
      <c r="F91" s="133" t="str">
        <f>IF(COUNTIF(Exenciones!$A:$A,$I91)=0,"Yes","Exempt")</f>
        <v>Yes</v>
      </c>
      <c r="G91" s="124" t="str">
        <f t="shared" si="51"/>
        <v>B</v>
      </c>
      <c r="H91" s="124" t="str">
        <f t="shared" si="52"/>
        <v>B</v>
      </c>
      <c r="I91" s="124" t="s">
        <v>246</v>
      </c>
      <c r="J91" s="3" t="str">
        <f t="shared" si="42"/>
        <v>B.B 5</v>
      </c>
    </row>
    <row r="92" spans="1:10" ht="50.25" customHeight="1" x14ac:dyDescent="0.2">
      <c r="A92" s="336" t="s">
        <v>249</v>
      </c>
      <c r="B92" s="200" t="s">
        <v>396</v>
      </c>
      <c r="C92" s="16"/>
      <c r="D92" s="136"/>
      <c r="E92" s="380" t="s">
        <v>702</v>
      </c>
      <c r="F92" s="133" t="str">
        <f>IF(COUNTIF(Exenciones!$A:$A,$I92)=0,"Yes","Exempt")</f>
        <v>Yes</v>
      </c>
      <c r="G92" s="124" t="str">
        <f t="shared" si="51"/>
        <v>B</v>
      </c>
      <c r="H92" s="124" t="str">
        <f t="shared" si="52"/>
        <v>B</v>
      </c>
      <c r="I92" s="124" t="s">
        <v>246</v>
      </c>
      <c r="J92" s="3" t="str">
        <f t="shared" si="42"/>
        <v>B.B 5</v>
      </c>
    </row>
    <row r="93" spans="1:10" ht="50.25" customHeight="1" x14ac:dyDescent="0.2">
      <c r="A93" s="336" t="s">
        <v>250</v>
      </c>
      <c r="B93" s="203" t="s">
        <v>397</v>
      </c>
      <c r="C93" s="16"/>
      <c r="D93" s="136"/>
      <c r="E93" s="380" t="s">
        <v>702</v>
      </c>
      <c r="F93" s="133" t="str">
        <f>IF(COUNTIF(Exenciones!$A:$A,$I93)=0,"Yes","Exempt")</f>
        <v>Yes</v>
      </c>
      <c r="G93" s="124" t="str">
        <f t="shared" si="51"/>
        <v>B</v>
      </c>
      <c r="H93" s="124" t="str">
        <f t="shared" si="52"/>
        <v>B</v>
      </c>
      <c r="I93" s="124" t="s">
        <v>246</v>
      </c>
      <c r="J93" s="3" t="str">
        <f t="shared" si="42"/>
        <v>B.B 5</v>
      </c>
    </row>
    <row r="94" spans="1:10" ht="75" x14ac:dyDescent="0.2">
      <c r="A94" s="326" t="s">
        <v>251</v>
      </c>
      <c r="B94" s="213" t="s">
        <v>398</v>
      </c>
      <c r="C94" s="272"/>
      <c r="D94" s="236"/>
      <c r="E94" s="276" t="str">
        <f>IF(H94="",IF(C94 &amp; D94="","-","Do not fill this in for the summary level"),IF(F94&lt;&gt;"Yes","Exempted, do not use",IF(AND(OR(AND(SelectedLevelLetter="B",H94="B"),SelectedLevelLetter="I"),D94=""),"Please enter a status",IF(AND(COUNTIF(Lookups!$A$11:$A$14,D94)&gt;0,C94=""),"Please enter a comment",IF(AND(SelectedLevelLetter="B",H94="I",D94&lt;&gt;""),"Remove -not needed for Basic",IF(AND(SelectedLevelLetter="B",H94="I",D94=""),"-","Completed"))))))</f>
        <v>-</v>
      </c>
      <c r="F94" s="252" t="str">
        <f>IF(COUNTIF(Exenciones!$A:$A,$I94)=0,"Yes","Exempt")</f>
        <v>Yes</v>
      </c>
      <c r="I94" s="124" t="s">
        <v>251</v>
      </c>
      <c r="J94" s="3" t="str">
        <f t="shared" si="42"/>
        <v>B.B 6</v>
      </c>
    </row>
    <row r="95" spans="1:10" ht="50.25" customHeight="1" x14ac:dyDescent="0.2">
      <c r="A95" s="336" t="s">
        <v>252</v>
      </c>
      <c r="B95" s="200" t="s">
        <v>399</v>
      </c>
      <c r="C95" s="16"/>
      <c r="D95" s="136"/>
      <c r="E95" s="380" t="s">
        <v>702</v>
      </c>
      <c r="F95" s="133" t="str">
        <f>IF(COUNTIF(Exenciones!$A:$A,$I95)=0,"Yes","Exempt")</f>
        <v>Yes</v>
      </c>
      <c r="G95" s="124" t="str">
        <f t="shared" ref="G95:G96" si="53">RIGHT(LEFT(A95,3),1)</f>
        <v>B</v>
      </c>
      <c r="H95" s="124" t="str">
        <f t="shared" ref="H95:H96" si="54">LEFT(A95,1)</f>
        <v>B</v>
      </c>
      <c r="I95" s="124" t="s">
        <v>251</v>
      </c>
      <c r="J95" s="3" t="str">
        <f t="shared" si="42"/>
        <v>B.B 6</v>
      </c>
    </row>
    <row r="96" spans="1:10" ht="50.25" customHeight="1" x14ac:dyDescent="0.2">
      <c r="A96" s="336" t="s">
        <v>253</v>
      </c>
      <c r="B96" s="203" t="s">
        <v>400</v>
      </c>
      <c r="C96" s="16"/>
      <c r="D96" s="136"/>
      <c r="E96" s="380" t="s">
        <v>702</v>
      </c>
      <c r="F96" s="133" t="str">
        <f>IF(COUNTIF(Exenciones!$A:$A,$I96)=0,"Yes","Exempt")</f>
        <v>Yes</v>
      </c>
      <c r="G96" s="124" t="str">
        <f t="shared" si="53"/>
        <v>B</v>
      </c>
      <c r="H96" s="124" t="str">
        <f t="shared" si="54"/>
        <v>B</v>
      </c>
      <c r="I96" s="124" t="s">
        <v>251</v>
      </c>
      <c r="J96" s="3" t="str">
        <f t="shared" si="42"/>
        <v>B.B 6</v>
      </c>
    </row>
    <row r="97" spans="1:10" ht="45" x14ac:dyDescent="0.2">
      <c r="A97" s="328" t="s">
        <v>254</v>
      </c>
      <c r="B97" s="213" t="s">
        <v>401</v>
      </c>
      <c r="C97" s="213"/>
      <c r="D97" s="237"/>
      <c r="E97" s="276" t="str">
        <f>IF(H97="",IF(C97 &amp; D97="","-","Do not fill this in for the summary level"),IF(F97&lt;&gt;"Yes","Exempted, do not use",IF(AND(OR(AND(SelectedLevelLetter="B",H97="B"),SelectedLevelLetter="I"),D97=""),"Please enter a status",IF(AND(COUNTIF(Lookups!$A$11:$A$14,D97)&gt;0,C97=""),"Please enter a comment",IF(AND(SelectedLevelLetter="B",H97="I",D97&lt;&gt;""),"Remove -not needed for Basic",IF(AND(SelectedLevelLetter="B",H97="I",D97=""),"-","Completed"))))))</f>
        <v>-</v>
      </c>
      <c r="F97" s="252" t="str">
        <f>IF(COUNTIF(Exenciones!$A:$A,$I97)=0,"Yes","Exempt")</f>
        <v>Yes</v>
      </c>
      <c r="I97" s="124" t="s">
        <v>254</v>
      </c>
      <c r="J97" s="3" t="str">
        <f t="shared" si="42"/>
        <v>B.B 7</v>
      </c>
    </row>
    <row r="98" spans="1:10" ht="50.25" customHeight="1" x14ac:dyDescent="0.2">
      <c r="A98" s="336" t="s">
        <v>255</v>
      </c>
      <c r="B98" s="200" t="s">
        <v>402</v>
      </c>
      <c r="C98" s="16"/>
      <c r="D98" s="136"/>
      <c r="E98" s="380" t="s">
        <v>702</v>
      </c>
      <c r="F98" s="133" t="str">
        <f>IF(COUNTIF(Exenciones!$A:$A,$I98)=0,"Yes","Exempt")</f>
        <v>Yes</v>
      </c>
      <c r="G98" s="124" t="str">
        <f t="shared" ref="G98:G101" si="55">RIGHT(LEFT(A98,3),1)</f>
        <v>B</v>
      </c>
      <c r="H98" s="124" t="str">
        <f t="shared" ref="H98:H101" si="56">LEFT(A98,1)</f>
        <v>B</v>
      </c>
      <c r="I98" s="124" t="s">
        <v>254</v>
      </c>
      <c r="J98" s="3" t="str">
        <f t="shared" si="42"/>
        <v>B.B 7</v>
      </c>
    </row>
    <row r="99" spans="1:10" ht="50.25" customHeight="1" x14ac:dyDescent="0.2">
      <c r="A99" s="336" t="s">
        <v>256</v>
      </c>
      <c r="B99" s="200" t="s">
        <v>403</v>
      </c>
      <c r="C99" s="16"/>
      <c r="D99" s="136"/>
      <c r="E99" s="380" t="s">
        <v>702</v>
      </c>
      <c r="F99" s="133" t="str">
        <f>IF(COUNTIF(Exenciones!$A:$A,$I99)=0,"Yes","Exempt")</f>
        <v>Yes</v>
      </c>
      <c r="G99" s="124" t="str">
        <f t="shared" si="55"/>
        <v>B</v>
      </c>
      <c r="H99" s="124" t="str">
        <f t="shared" si="56"/>
        <v>B</v>
      </c>
      <c r="I99" s="124" t="s">
        <v>254</v>
      </c>
      <c r="J99" s="3" t="str">
        <f t="shared" si="42"/>
        <v>B.B 7</v>
      </c>
    </row>
    <row r="100" spans="1:10" ht="50.25" customHeight="1" x14ac:dyDescent="0.2">
      <c r="A100" s="336" t="s">
        <v>257</v>
      </c>
      <c r="B100" s="200" t="s">
        <v>404</v>
      </c>
      <c r="C100" s="16"/>
      <c r="D100" s="136"/>
      <c r="E100" s="276" t="s">
        <v>702</v>
      </c>
      <c r="F100" s="133" t="str">
        <f>IF(COUNTIF(Exenciones!$A:$A,$I100)=0,"Yes","Exempt")</f>
        <v>Yes</v>
      </c>
      <c r="G100" s="124" t="str">
        <f t="shared" si="55"/>
        <v>B</v>
      </c>
      <c r="H100" s="124" t="str">
        <f t="shared" si="56"/>
        <v>B</v>
      </c>
      <c r="I100" s="124" t="s">
        <v>254</v>
      </c>
      <c r="J100" s="3" t="str">
        <f t="shared" si="42"/>
        <v>B.B 7</v>
      </c>
    </row>
    <row r="101" spans="1:10" ht="50.25" customHeight="1" x14ac:dyDescent="0.2">
      <c r="A101" s="336" t="s">
        <v>258</v>
      </c>
      <c r="B101" s="203" t="s">
        <v>405</v>
      </c>
      <c r="C101" s="16"/>
      <c r="D101" s="136"/>
      <c r="E101" s="276" t="str">
        <f>IF(H101="",IF(C101 &amp; D101="","-","No completar este cuadro en el nivel resumen"),IF(F101&lt;&gt;"Sí","Exento, no utilizar",IF(AND(OR(AND(SelectedLevelLetter="B",H101="B"),SelectedLevelLetter="I"),D101=""),"Introduzca un estado",IF(AND(COUNTIF(Lookups!$A$11:$A$14,D101)&gt;0,C101=""),"Introduzca un comentario",IF(AND(SelectedLevelLetter="B",H101="I",D101&lt;&gt;""),"Eliminar (no es necesario para básico)",IF(AND(SelectedLevelLetter="B",H101="I",D101=""),"-","Completado"))))))</f>
        <v>Exento, no utilizar</v>
      </c>
      <c r="F101" s="133" t="str">
        <f>IF(COUNTIF(Exenciones!$A:$A,$I101)=0,"Yes","Exempt")</f>
        <v>Yes</v>
      </c>
      <c r="G101" s="124" t="str">
        <f t="shared" si="55"/>
        <v>B</v>
      </c>
      <c r="H101" s="124" t="str">
        <f t="shared" si="56"/>
        <v>B</v>
      </c>
      <c r="I101" s="124" t="s">
        <v>254</v>
      </c>
      <c r="J101" s="3" t="str">
        <f t="shared" si="42"/>
        <v>B.B 7</v>
      </c>
    </row>
    <row r="102" spans="1:10" ht="45" x14ac:dyDescent="0.2">
      <c r="A102" s="328" t="s">
        <v>259</v>
      </c>
      <c r="B102" s="213" t="s">
        <v>406</v>
      </c>
      <c r="C102" s="213"/>
      <c r="D102" s="237"/>
      <c r="E102" s="276" t="str">
        <f>IF(H102="",IF(C102 &amp; D102="","-","Do not fill this in for the summary level"),IF(F102&lt;&gt;"Yes","Exempted, do not use",IF(AND(OR(AND(SelectedLevelLetter="B",H102="B"),SelectedLevelLetter="I"),D102=""),"Please enter a status",IF(AND(COUNTIF(Lookups!$A$11:$A$14,D102)&gt;0,C102=""),"Please enter a comment",IF(AND(SelectedLevelLetter="B",H102="I",D102&lt;&gt;""),"Remove -not needed for Basic",IF(AND(SelectedLevelLetter="B",H102="I",D102=""),"-","Completed"))))))</f>
        <v>-</v>
      </c>
      <c r="F102" s="252" t="str">
        <f>IF(COUNTIF(Exenciones!$A:$A,$I102)=0,"Yes","Exempt")</f>
        <v>Yes</v>
      </c>
      <c r="I102" s="124" t="s">
        <v>259</v>
      </c>
      <c r="J102" s="3" t="str">
        <f t="shared" si="42"/>
        <v>B.B 8</v>
      </c>
    </row>
    <row r="103" spans="1:10" ht="50.25" customHeight="1" x14ac:dyDescent="0.2">
      <c r="A103" s="336" t="s">
        <v>260</v>
      </c>
      <c r="B103" s="207" t="s">
        <v>407</v>
      </c>
      <c r="C103" s="16"/>
      <c r="D103" s="136"/>
      <c r="E103" s="276" t="str">
        <f>IF(H103="",IF(C103 &amp; D103="","-","No completar este cuadro en el nivel resumen"),IF(F103&lt;&gt;"Sí","Exento, no utilizar",IF(AND(OR(AND(SelectedLevelLetter="B",H103="B"),SelectedLevelLetter="I"),D103=""),"Introduzca un estado",IF(AND(COUNTIF(Lookups!$A$11:$A$14,D103)&gt;0,C103=""),"Introduzca un comentario",IF(AND(SelectedLevelLetter="B",H103="I",D103&lt;&gt;""),"Eliminar (no es necesario para básico)",IF(AND(SelectedLevelLetter="B",H103="I",D103=""),"-","Completado"))))))</f>
        <v>Exento, no utilizar</v>
      </c>
      <c r="F103" s="133" t="str">
        <f>IF(COUNTIF(Exenciones!$A:$A,$I103)=0,"Yes","Exempt")</f>
        <v>Yes</v>
      </c>
      <c r="G103" s="124" t="str">
        <f t="shared" ref="G103:G104" si="57">RIGHT(LEFT(A103,3),1)</f>
        <v>B</v>
      </c>
      <c r="H103" s="124" t="str">
        <f t="shared" ref="H103:H104" si="58">LEFT(A103,1)</f>
        <v>B</v>
      </c>
      <c r="I103" s="124" t="s">
        <v>259</v>
      </c>
      <c r="J103" s="3" t="str">
        <f t="shared" si="42"/>
        <v>B.B 8</v>
      </c>
    </row>
    <row r="104" spans="1:10" ht="50.25" customHeight="1" x14ac:dyDescent="0.2">
      <c r="A104" s="336" t="s">
        <v>261</v>
      </c>
      <c r="B104" s="200" t="s">
        <v>408</v>
      </c>
      <c r="C104" s="16"/>
      <c r="D104" s="136"/>
      <c r="E104" s="276" t="str">
        <f>IF(H104="",IF(C104 &amp; D104="","-","No completar este cuadro en el nivel resumen"),IF(F104&lt;&gt;"Sí","Exento, no utilizar",IF(AND(OR(AND(SelectedLevelLetter="B",H104="B"),SelectedLevelLetter="I"),D104=""),"Introduzca un estado",IF(AND(COUNTIF(Lookups!$A$11:$A$14,D104)&gt;0,C104=""),"Introduzca un comentario",IF(AND(SelectedLevelLetter="B",H104="I",D104&lt;&gt;""),"Eliminar (no es necesario para básico)",IF(AND(SelectedLevelLetter="B",H104="I",D104=""),"-","Completado"))))))</f>
        <v>Exento, no utilizar</v>
      </c>
      <c r="F104" s="133" t="str">
        <f>IF(COUNTIF(Exenciones!$A:$A,$I104)=0,"Yes","Exempt")</f>
        <v>Yes</v>
      </c>
      <c r="G104" s="124" t="str">
        <f t="shared" si="57"/>
        <v>B</v>
      </c>
      <c r="H104" s="124" t="str">
        <f t="shared" si="58"/>
        <v>B</v>
      </c>
      <c r="I104" s="124" t="s">
        <v>259</v>
      </c>
      <c r="J104" s="3" t="str">
        <f t="shared" si="42"/>
        <v>B.B 8</v>
      </c>
    </row>
    <row r="105" spans="1:10" ht="60" x14ac:dyDescent="0.2">
      <c r="A105" s="328" t="s">
        <v>262</v>
      </c>
      <c r="B105" s="213" t="s">
        <v>409</v>
      </c>
      <c r="C105" s="213"/>
      <c r="D105" s="237"/>
      <c r="E105" s="276" t="str">
        <f>IF(H105="",IF(C105 &amp; D105="","-","Do not fill this in for the summary level"),IF(F105&lt;&gt;"Yes","Exempted, do not use",IF(AND(OR(AND(SelectedLevelLetter="B",H105="B"),SelectedLevelLetter="I"),D105=""),"Please enter a status",IF(AND(COUNTIF(Lookups!$A$11:$A$14,D105)&gt;0,C105=""),"Please enter a comment",IF(AND(SelectedLevelLetter="B",H105="I",D105&lt;&gt;""),"Remove -not needed for Basic",IF(AND(SelectedLevelLetter="B",H105="I",D105=""),"-","Completed"))))))</f>
        <v>-</v>
      </c>
      <c r="F105" s="252" t="str">
        <f>IF(COUNTIF(Exenciones!$A:$A,$I105)=0,"Yes","Exempt")</f>
        <v>Yes</v>
      </c>
      <c r="I105" s="124" t="s">
        <v>262</v>
      </c>
      <c r="J105" s="3" t="str">
        <f t="shared" si="42"/>
        <v>B.B 9</v>
      </c>
    </row>
    <row r="106" spans="1:10" s="4" customFormat="1" ht="50.25" customHeight="1" x14ac:dyDescent="0.2">
      <c r="A106" s="336" t="s">
        <v>263</v>
      </c>
      <c r="B106" s="206" t="s">
        <v>410</v>
      </c>
      <c r="C106" s="19"/>
      <c r="D106" s="136"/>
      <c r="E106" s="276" t="str">
        <f>IF(H106="",IF(C106 &amp; D106="","-","No completar este cuadro en el nivel resumen"),IF(F106&lt;&gt;"Sí","Exento, no utilizar",IF(AND(OR(AND(SelectedLevelLetter="B",H106="B"),SelectedLevelLetter="I"),D106=""),"Introduzca un estado",IF(AND(COUNTIF(Lookups!$A$11:$A$14,D106)&gt;0,C106=""),"Introduzca un comentario",IF(AND(SelectedLevelLetter="B",H106="I",D106&lt;&gt;""),"Eliminar (no es necesario para básico)",IF(AND(SelectedLevelLetter="B",H106="I",D106=""),"-","Completado"))))))</f>
        <v>Exento, no utilizar</v>
      </c>
      <c r="F106" s="133" t="str">
        <f>IF(COUNTIF(Exenciones!$A:$A,$I106)=0,"Yes","Exempt")</f>
        <v>Yes</v>
      </c>
      <c r="G106" s="124" t="str">
        <f t="shared" ref="G106:G108" si="59">RIGHT(LEFT(A106,3),1)</f>
        <v>B</v>
      </c>
      <c r="H106" s="124" t="str">
        <f t="shared" ref="H106:H108" si="60">LEFT(A106,1)</f>
        <v>B</v>
      </c>
      <c r="I106" s="124" t="s">
        <v>262</v>
      </c>
      <c r="J106" s="3" t="str">
        <f t="shared" si="42"/>
        <v>B.B 9</v>
      </c>
    </row>
    <row r="107" spans="1:10" s="4" customFormat="1" ht="50.25" customHeight="1" x14ac:dyDescent="0.2">
      <c r="A107" s="336" t="s">
        <v>264</v>
      </c>
      <c r="B107" s="206" t="s">
        <v>411</v>
      </c>
      <c r="C107" s="19"/>
      <c r="D107" s="136"/>
      <c r="E107" s="276" t="str">
        <f>IF(H107="",IF(C107 &amp; D107="","-","No completar este cuadro en el nivel resumen"),IF(F107&lt;&gt;"Sí","Exento, no utilizar",IF(AND(OR(AND(SelectedLevelLetter="B",H107="B"),SelectedLevelLetter="I"),D107=""),"Introduzca un estado",IF(AND(COUNTIF(Lookups!$A$11:$A$14,D107)&gt;0,C107=""),"Introduzca un comentario",IF(AND(SelectedLevelLetter="B",H107="I",D107&lt;&gt;""),"Eliminar (no es necesario para básico)",IF(AND(SelectedLevelLetter="B",H107="I",D107=""),"-","Completado"))))))</f>
        <v>Exento, no utilizar</v>
      </c>
      <c r="F107" s="133" t="str">
        <f>IF(COUNTIF(Exenciones!$A:$A,$I107)=0,"Yes","Exempt")</f>
        <v>Yes</v>
      </c>
      <c r="G107" s="124" t="str">
        <f t="shared" si="59"/>
        <v>B</v>
      </c>
      <c r="H107" s="124" t="str">
        <f t="shared" si="60"/>
        <v>B</v>
      </c>
      <c r="I107" s="124" t="s">
        <v>262</v>
      </c>
      <c r="J107" s="3" t="str">
        <f t="shared" si="42"/>
        <v>B.B 9</v>
      </c>
    </row>
    <row r="108" spans="1:10" s="4" customFormat="1" ht="50.25" customHeight="1" x14ac:dyDescent="0.2">
      <c r="A108" s="336" t="s">
        <v>265</v>
      </c>
      <c r="B108" s="206" t="s">
        <v>412</v>
      </c>
      <c r="C108" s="19"/>
      <c r="D108" s="136"/>
      <c r="E108" s="276" t="str">
        <f>IF(H108="",IF(C108 &amp; D108="","-","No completar este cuadro en el nivel resumen"),IF(F108&lt;&gt;"Sí","Exento, no utilizar",IF(AND(OR(AND(SelectedLevelLetter="B",H108="B"),SelectedLevelLetter="I"),D108=""),"Introduzca un estado",IF(AND(COUNTIF(Lookups!$A$11:$A$14,D108)&gt;0,C108=""),"Introduzca un comentario",IF(AND(SelectedLevelLetter="B",H108="I",D108&lt;&gt;""),"Eliminar (no es necesario para básico)",IF(AND(SelectedLevelLetter="B",H108="I",D108=""),"-","Completado"))))))</f>
        <v>Exento, no utilizar</v>
      </c>
      <c r="F108" s="133" t="str">
        <f>IF(COUNTIF(Exenciones!$A:$A,$I108)=0,"Yes","Exempt")</f>
        <v>Yes</v>
      </c>
      <c r="G108" s="124" t="str">
        <f t="shared" si="59"/>
        <v>B</v>
      </c>
      <c r="H108" s="124" t="str">
        <f t="shared" si="60"/>
        <v>B</v>
      </c>
      <c r="I108" s="124" t="s">
        <v>262</v>
      </c>
      <c r="J108" s="3" t="str">
        <f t="shared" si="42"/>
        <v>B.B 9</v>
      </c>
    </row>
    <row r="109" spans="1:10" ht="105" outlineLevel="1" x14ac:dyDescent="0.2">
      <c r="A109" s="328" t="s">
        <v>266</v>
      </c>
      <c r="B109" s="213" t="s">
        <v>413</v>
      </c>
      <c r="C109" s="213"/>
      <c r="D109" s="238"/>
      <c r="E109" s="276" t="str">
        <f>IF(H109="",IF(C109 &amp; D109="","-","Do not fill this in for the summary level"),IF(F109&lt;&gt;"Yes","Exempted, do not use",IF(AND(OR(AND(SelectedLevelLetter="B",H109="B"),SelectedLevelLetter="I"),D109=""),"Please enter a status",IF(AND(COUNTIF(Lookups!$A$11:$A$14,D109)&gt;0,C109=""),"Please enter a comment",IF(AND(SelectedLevelLetter="B",H109="I",D109&lt;&gt;""),"Remove -not needed for Basic",IF(AND(SelectedLevelLetter="B",H109="I",D109=""),"-","Completed"))))))</f>
        <v>-</v>
      </c>
      <c r="F109" s="252" t="str">
        <f>IF(COUNTIF(Exenciones!$A:$A,$I109)=0,"Yes","Exempt")</f>
        <v>Yes</v>
      </c>
      <c r="H109" s="123"/>
      <c r="I109" s="124" t="s">
        <v>266</v>
      </c>
      <c r="J109" s="3" t="str">
        <f t="shared" si="42"/>
        <v>I.B 9</v>
      </c>
    </row>
    <row r="110" spans="1:10" ht="50.25" customHeight="1" outlineLevel="1" x14ac:dyDescent="0.2">
      <c r="A110" s="336" t="s">
        <v>267</v>
      </c>
      <c r="B110" s="206" t="s">
        <v>414</v>
      </c>
      <c r="C110" s="19"/>
      <c r="D110" s="136"/>
      <c r="E110" s="276" t="str">
        <f>IF(H110="",IF(C110 &amp; D110="","-","No completar este cuadro en el nivel resumen"),IF(F110&lt;&gt;"Sí","Exento, no utilizar",IF(AND(OR(AND(SelectedLevelLetter="B",H110="B"),SelectedLevelLetter="I"),D110=""),"Introduzca un estado",IF(AND(COUNTIF(Lookups!$A$11:$A$14,D110)&gt;0,C110=""),"Introduzca un comentario",IF(AND(SelectedLevelLetter="B",H110="I",D110&lt;&gt;""),"Eliminar (no es necesario para básico)",IF(AND(SelectedLevelLetter="B",H110="I",D110=""),"-","Completado"))))))</f>
        <v>Exento, no utilizar</v>
      </c>
      <c r="F110" s="133" t="str">
        <f>IF(COUNTIF(Exenciones!$A:$A,$I110)=0,"Yes","Exempt")</f>
        <v>Yes</v>
      </c>
      <c r="G110" s="124" t="str">
        <f t="shared" ref="G110:G112" si="61">RIGHT(LEFT(A110,3),1)</f>
        <v>B</v>
      </c>
      <c r="H110" s="124" t="str">
        <f t="shared" ref="H110:H112" si="62">LEFT(A110,1)</f>
        <v>I</v>
      </c>
      <c r="I110" s="124" t="s">
        <v>266</v>
      </c>
      <c r="J110" s="3" t="str">
        <f t="shared" si="42"/>
        <v>I.B 9</v>
      </c>
    </row>
    <row r="111" spans="1:10" ht="50.25" customHeight="1" outlineLevel="1" x14ac:dyDescent="0.2">
      <c r="A111" s="336" t="s">
        <v>268</v>
      </c>
      <c r="B111" s="206" t="s">
        <v>415</v>
      </c>
      <c r="C111" s="19"/>
      <c r="D111" s="136"/>
      <c r="E111" s="276" t="str">
        <f>IF(H111="",IF(C111 &amp; D111="","-","No completar este cuadro en el nivel resumen"),IF(F111&lt;&gt;"Sí","Exento, no utilizar",IF(AND(OR(AND(SelectedLevelLetter="B",H111="B"),SelectedLevelLetter="I"),D111=""),"Introduzca un estado",IF(AND(COUNTIF(Lookups!$A$11:$A$14,D111)&gt;0,C111=""),"Introduzca un comentario",IF(AND(SelectedLevelLetter="B",H111="I",D111&lt;&gt;""),"Eliminar (no es necesario para básico)",IF(AND(SelectedLevelLetter="B",H111="I",D111=""),"-","Completado"))))))</f>
        <v>Exento, no utilizar</v>
      </c>
      <c r="F111" s="133" t="str">
        <f>IF(COUNTIF(Exenciones!$A:$A,$I111)=0,"Yes","Exempt")</f>
        <v>Yes</v>
      </c>
      <c r="G111" s="124" t="str">
        <f t="shared" si="61"/>
        <v>B</v>
      </c>
      <c r="H111" s="124" t="str">
        <f t="shared" si="62"/>
        <v>I</v>
      </c>
      <c r="I111" s="124" t="s">
        <v>266</v>
      </c>
      <c r="J111" s="3" t="str">
        <f t="shared" si="42"/>
        <v>I.B 9</v>
      </c>
    </row>
    <row r="112" spans="1:10" ht="50.25" customHeight="1" outlineLevel="1" x14ac:dyDescent="0.2">
      <c r="A112" s="336" t="s">
        <v>269</v>
      </c>
      <c r="B112" s="206" t="s">
        <v>416</v>
      </c>
      <c r="C112" s="19"/>
      <c r="D112" s="136"/>
      <c r="E112" s="276" t="str">
        <f>IF(H112="",IF(C112 &amp; D112="","-","No completar este cuadro en el nivel resumen"),IF(F112&lt;&gt;"Sí","Exento, no utilizar",IF(AND(OR(AND(SelectedLevelLetter="B",H112="B"),SelectedLevelLetter="I"),D112=""),"Introduzca un estado",IF(AND(COUNTIF(Lookups!$A$11:$A$14,D112)&gt;0,C112=""),"Introduzca un comentario",IF(AND(SelectedLevelLetter="B",H112="I",D112&lt;&gt;""),"Eliminar (no es necesario para básico)",IF(AND(SelectedLevelLetter="B",H112="I",D112=""),"-","Completado"))))))</f>
        <v>Exento, no utilizar</v>
      </c>
      <c r="F112" s="133" t="str">
        <f>IF(COUNTIF(Exenciones!$A:$A,$I112)=0,"Yes","Exempt")</f>
        <v>Yes</v>
      </c>
      <c r="G112" s="124" t="str">
        <f t="shared" si="61"/>
        <v>B</v>
      </c>
      <c r="H112" s="124" t="str">
        <f t="shared" si="62"/>
        <v>I</v>
      </c>
      <c r="I112" s="124" t="s">
        <v>266</v>
      </c>
      <c r="J112" s="3" t="str">
        <f t="shared" si="42"/>
        <v>I.B 9</v>
      </c>
    </row>
    <row r="113" spans="1:10" ht="50.25" customHeight="1" outlineLevel="1" x14ac:dyDescent="0.2">
      <c r="A113" s="328" t="s">
        <v>270</v>
      </c>
      <c r="B113" s="213" t="s">
        <v>417</v>
      </c>
      <c r="C113" s="213"/>
      <c r="D113" s="238"/>
      <c r="E113" s="276" t="str">
        <f>IF(H113="",IF(C113 &amp; D113="","-","Do not fill this in for the summary level"),IF(F113&lt;&gt;"Yes","Exempted, do not use",IF(AND(OR(AND(SelectedLevelLetter="B",H113="B"),SelectedLevelLetter="I"),D113=""),"Please enter a status",IF(AND(COUNTIF(Lookups!$A$11:$A$14,D113)&gt;0,C113=""),"Please enter a comment",IF(AND(SelectedLevelLetter="B",H113="I",D113&lt;&gt;""),"Remove -not needed for Basic",IF(AND(SelectedLevelLetter="B",H113="I",D113=""),"-","Completed"))))))</f>
        <v>-</v>
      </c>
      <c r="F113" s="253" t="str">
        <f>IF(COUNTIF(Exenciones!$A:$A,$I113)=0,"Yes","Exempt")</f>
        <v>Yes</v>
      </c>
      <c r="I113" s="124" t="s">
        <v>270</v>
      </c>
      <c r="J113" s="3" t="str">
        <f t="shared" si="42"/>
        <v>I.B 10</v>
      </c>
    </row>
    <row r="114" spans="1:10" ht="44.25" customHeight="1" outlineLevel="1" x14ac:dyDescent="0.2">
      <c r="A114" s="336" t="s">
        <v>271</v>
      </c>
      <c r="B114" s="200" t="s">
        <v>418</v>
      </c>
      <c r="C114" s="19"/>
      <c r="D114" s="136"/>
      <c r="E114" s="276" t="str">
        <f>IF(H114="",IF(C114 &amp; D114="","-","No completar este cuadro en el nivel resumen"),IF(F114&lt;&gt;"Sí","Exento, no utilizar",IF(AND(OR(AND(SelectedLevelLetter="B",H114="B"),SelectedLevelLetter="I"),D114=""),"Introduzca un estado",IF(AND(COUNTIF(Lookups!$A$11:$A$14,D114)&gt;0,C114=""),"Introduzca un comentario",IF(AND(SelectedLevelLetter="B",H114="I",D114&lt;&gt;""),"Eliminar (no es necesario para básico)",IF(AND(SelectedLevelLetter="B",H114="I",D114=""),"-","Completado"))))))</f>
        <v>Exento, no utilizar</v>
      </c>
      <c r="F114" s="133" t="str">
        <f>IF(COUNTIF(Exenciones!$A:$A,$I114)=0,"Yes","Exempt")</f>
        <v>Yes</v>
      </c>
      <c r="G114" s="124" t="str">
        <f t="shared" ref="G114:G118" si="63">RIGHT(LEFT(A114,3),1)</f>
        <v>B</v>
      </c>
      <c r="H114" s="124" t="str">
        <f t="shared" ref="H114:H118" si="64">LEFT(A114,1)</f>
        <v>I</v>
      </c>
      <c r="I114" s="124" t="s">
        <v>270</v>
      </c>
      <c r="J114" s="3" t="str">
        <f t="shared" si="42"/>
        <v>I.B 10</v>
      </c>
    </row>
    <row r="115" spans="1:10" ht="44.25" customHeight="1" outlineLevel="1" x14ac:dyDescent="0.2">
      <c r="A115" s="336" t="s">
        <v>272</v>
      </c>
      <c r="B115" s="200" t="s">
        <v>419</v>
      </c>
      <c r="C115" s="19"/>
      <c r="D115" s="136"/>
      <c r="E115" s="276" t="str">
        <f>IF(H115="",IF(C115 &amp; D115="","-","No completar este cuadro en el nivel resumen"),IF(F115&lt;&gt;"Sí","Exento, no utilizar",IF(AND(OR(AND(SelectedLevelLetter="B",H115="B"),SelectedLevelLetter="I"),D115=""),"Introduzca un estado",IF(AND(COUNTIF(Lookups!$A$11:$A$14,D115)&gt;0,C115=""),"Introduzca un comentario",IF(AND(SelectedLevelLetter="B",H115="I",D115&lt;&gt;""),"Eliminar (no es necesario para básico)",IF(AND(SelectedLevelLetter="B",H115="I",D115=""),"-","Completado"))))))</f>
        <v>Exento, no utilizar</v>
      </c>
      <c r="F115" s="133" t="str">
        <f>IF(COUNTIF(Exenciones!$A:$A,$I115)=0,"Yes","Exempt")</f>
        <v>Yes</v>
      </c>
      <c r="G115" s="124" t="str">
        <f t="shared" si="63"/>
        <v>B</v>
      </c>
      <c r="H115" s="124" t="str">
        <f t="shared" si="64"/>
        <v>I</v>
      </c>
      <c r="I115" s="124" t="s">
        <v>270</v>
      </c>
      <c r="J115" s="3" t="str">
        <f t="shared" si="42"/>
        <v>I.B 10</v>
      </c>
    </row>
    <row r="116" spans="1:10" s="4" customFormat="1" ht="50.25" customHeight="1" outlineLevel="1" x14ac:dyDescent="0.2">
      <c r="A116" s="336" t="s">
        <v>273</v>
      </c>
      <c r="B116" s="200" t="s">
        <v>420</v>
      </c>
      <c r="C116" s="16"/>
      <c r="D116" s="136"/>
      <c r="E116" s="276" t="str">
        <f>IF(H116="",IF(C116 &amp; D116="","-","No completar este cuadro en el nivel resumen"),IF(F116&lt;&gt;"Sí","Exento, no utilizar",IF(AND(OR(AND(SelectedLevelLetter="B",H116="B"),SelectedLevelLetter="I"),D116=""),"Introduzca un estado",IF(AND(COUNTIF(Lookups!$A$11:$A$14,D116)&gt;0,C116=""),"Introduzca un comentario",IF(AND(SelectedLevelLetter="B",H116="I",D116&lt;&gt;""),"Eliminar (no es necesario para básico)",IF(AND(SelectedLevelLetter="B",H116="I",D116=""),"-","Completado"))))))</f>
        <v>Exento, no utilizar</v>
      </c>
      <c r="F116" s="133" t="str">
        <f>IF(COUNTIF(Exenciones!$A:$A,$I116)=0,"Yes","Exempt")</f>
        <v>Yes</v>
      </c>
      <c r="G116" s="124" t="str">
        <f t="shared" si="63"/>
        <v>B</v>
      </c>
      <c r="H116" s="124" t="str">
        <f t="shared" si="64"/>
        <v>I</v>
      </c>
      <c r="I116" s="124" t="s">
        <v>270</v>
      </c>
      <c r="J116" s="3" t="str">
        <f t="shared" si="42"/>
        <v>I.B 10</v>
      </c>
    </row>
    <row r="117" spans="1:10" s="4" customFormat="1" ht="50.25" customHeight="1" outlineLevel="1" x14ac:dyDescent="0.2">
      <c r="A117" s="336" t="s">
        <v>274</v>
      </c>
      <c r="B117" s="200" t="s">
        <v>421</v>
      </c>
      <c r="C117" s="17"/>
      <c r="D117" s="136"/>
      <c r="E117" s="276" t="str">
        <f>IF(H117="",IF(C117 &amp; D117="","-","No completar este cuadro en el nivel resumen"),IF(F117&lt;&gt;"Sí","Exento, no utilizar",IF(AND(OR(AND(SelectedLevelLetter="B",H117="B"),SelectedLevelLetter="I"),D117=""),"Introduzca un estado",IF(AND(COUNTIF(Lookups!$A$11:$A$14,D117)&gt;0,C117=""),"Introduzca un comentario",IF(AND(SelectedLevelLetter="B",H117="I",D117&lt;&gt;""),"Eliminar (no es necesario para básico)",IF(AND(SelectedLevelLetter="B",H117="I",D117=""),"-","Completado"))))))</f>
        <v>Exento, no utilizar</v>
      </c>
      <c r="F117" s="133" t="str">
        <f>IF(COUNTIF(Exenciones!$A:$A,$I117)=0,"Yes","Exempt")</f>
        <v>Yes</v>
      </c>
      <c r="G117" s="124" t="str">
        <f t="shared" si="63"/>
        <v>B</v>
      </c>
      <c r="H117" s="124" t="str">
        <f t="shared" si="64"/>
        <v>I</v>
      </c>
      <c r="I117" s="124" t="s">
        <v>270</v>
      </c>
      <c r="J117" s="3" t="str">
        <f t="shared" si="42"/>
        <v>I.B 10</v>
      </c>
    </row>
    <row r="118" spans="1:10" s="4" customFormat="1" ht="50.25" customHeight="1" outlineLevel="1" x14ac:dyDescent="0.2">
      <c r="A118" s="336" t="s">
        <v>275</v>
      </c>
      <c r="B118" s="200" t="s">
        <v>422</v>
      </c>
      <c r="C118" s="17"/>
      <c r="D118" s="136"/>
      <c r="E118" s="276" t="str">
        <f>IF(H118="",IF(C118 &amp; D118="","-","No completar este cuadro en el nivel resumen"),IF(F118&lt;&gt;"Sí","Exento, no utilizar",IF(AND(OR(AND(SelectedLevelLetter="B",H118="B"),SelectedLevelLetter="I"),D118=""),"Introduzca un estado",IF(AND(COUNTIF(Lookups!$A$11:$A$14,D118)&gt;0,C118=""),"Introduzca un comentario",IF(AND(SelectedLevelLetter="B",H118="I",D118&lt;&gt;""),"Eliminar (no es necesario para básico)",IF(AND(SelectedLevelLetter="B",H118="I",D118=""),"-","Completado"))))))</f>
        <v>Exento, no utilizar</v>
      </c>
      <c r="F118" s="133" t="str">
        <f>IF(COUNTIF(Exenciones!$A:$A,$I118)=0,"Yes","Exempt")</f>
        <v>Yes</v>
      </c>
      <c r="G118" s="124" t="str">
        <f t="shared" si="63"/>
        <v>B</v>
      </c>
      <c r="H118" s="124" t="str">
        <f t="shared" si="64"/>
        <v>I</v>
      </c>
      <c r="I118" s="124" t="s">
        <v>270</v>
      </c>
      <c r="J118" s="3" t="str">
        <f t="shared" si="42"/>
        <v>I.B 10</v>
      </c>
    </row>
    <row r="119" spans="1:10" s="4" customFormat="1" ht="19.350000000000001" customHeight="1" x14ac:dyDescent="0.2">
      <c r="A119" s="214" t="s">
        <v>276</v>
      </c>
      <c r="B119" s="215"/>
      <c r="C119" s="273"/>
      <c r="D119" s="239"/>
      <c r="E119" s="276" t="str">
        <f>IF(H119="",IF(C119 &amp; D119="","-","Do not fill this in for the summary level"),IF(F119&lt;&gt;"Yes","Exempted, do not use",IF(AND(OR(AND(SelectedLevelLetter="B",H119="B"),SelectedLevelLetter="I"),D119=""),"Please enter a status",IF(AND(COUNTIF(Lookups!$A$11:$A$14,D119)&gt;0,C119=""),"Please enter a comment",IF(AND(SelectedLevelLetter="B",H119="I",D119&lt;&gt;""),"Remove -not needed for Basic",IF(AND(SelectedLevelLetter="B",H119="I",D119=""),"-","Completed"))))))</f>
        <v>-</v>
      </c>
      <c r="F119" s="254" t="str">
        <f>IF(COUNTIF(Exenciones!$A:$A,$I119)=0,"Yes","Exempt")</f>
        <v>Yes</v>
      </c>
      <c r="G119" s="124"/>
      <c r="H119" s="124"/>
      <c r="I119" s="124" t="s">
        <v>276</v>
      </c>
      <c r="J119" s="3" t="str">
        <f t="shared" si="42"/>
        <v>C. Control de Riesgos Alimentarios</v>
      </c>
    </row>
    <row r="120" spans="1:10" s="4" customFormat="1" ht="195" x14ac:dyDescent="0.2">
      <c r="A120" s="330" t="s">
        <v>277</v>
      </c>
      <c r="B120" s="216" t="s">
        <v>423</v>
      </c>
      <c r="C120" s="274"/>
      <c r="D120" s="240"/>
      <c r="E120" s="276" t="str">
        <f>IF(H120="",IF(C120 &amp; D120="","-","Do not fill this in for the summary level"),IF(F120&lt;&gt;"Yes","Exempted, do not use",IF(AND(OR(AND(SelectedLevelLetter="B",H120="B"),SelectedLevelLetter="I"),D120=""),"Please enter a status",IF(AND(COUNTIF(Lookups!$A$11:$A$14,D120)&gt;0,C120=""),"Please enter a comment",IF(AND(SelectedLevelLetter="B",H120="I",D120&lt;&gt;""),"Remove -not needed for Basic",IF(AND(SelectedLevelLetter="B",H120="I",D120=""),"-","Completed"))))))</f>
        <v>-</v>
      </c>
      <c r="F120" s="255" t="str">
        <f>IF(COUNTIF(Exenciones!$A:$A,$I120)=0,"Yes","Exempt")</f>
        <v>Yes</v>
      </c>
      <c r="G120" s="124"/>
      <c r="H120" s="124"/>
      <c r="I120" s="124" t="s">
        <v>277</v>
      </c>
      <c r="J120" s="3" t="str">
        <f t="shared" si="42"/>
        <v>B.C 1</v>
      </c>
    </row>
    <row r="121" spans="1:10" ht="30" x14ac:dyDescent="0.2">
      <c r="A121" s="336" t="s">
        <v>278</v>
      </c>
      <c r="B121" s="200" t="s">
        <v>424</v>
      </c>
      <c r="C121" s="16"/>
      <c r="D121" s="136"/>
      <c r="E121" s="276" t="str">
        <f>IF(H121="",IF(C121 &amp; D121="","-","No completar este cuadro en el nivel resumen"),IF(F121&lt;&gt;"Sí","Exento, no utilizar",IF(AND(OR(AND(SelectedLevelLetter="B",H121="B"),SelectedLevelLetter="I"),D121=""),"Introduzca un estado",IF(AND(COUNTIF(Lookups!$A$11:$A$14,D121)&gt;0,C121=""),"Introduzca un comentario",IF(AND(SelectedLevelLetter="B",H121="I",D121&lt;&gt;""),"Eliminar (no es necesario para básico)",IF(AND(SelectedLevelLetter="B",H121="I",D121=""),"-","Completado"))))))</f>
        <v>Exento, no utilizar</v>
      </c>
      <c r="F121" s="133" t="str">
        <f>IF(COUNTIF(Exenciones!$A:$A,$I121)=0,"Yes","Exempt")</f>
        <v>Yes</v>
      </c>
      <c r="G121" s="124" t="str">
        <f t="shared" ref="G121:G126" si="65">RIGHT(LEFT(A121,3),1)</f>
        <v>C</v>
      </c>
      <c r="H121" s="124" t="str">
        <f t="shared" ref="H121:H126" si="66">LEFT(A121,1)</f>
        <v>B</v>
      </c>
      <c r="I121" s="124" t="s">
        <v>277</v>
      </c>
      <c r="J121" s="3" t="str">
        <f t="shared" si="42"/>
        <v>B.C 1</v>
      </c>
    </row>
    <row r="122" spans="1:10" ht="30" x14ac:dyDescent="0.2">
      <c r="A122" s="336" t="s">
        <v>279</v>
      </c>
      <c r="B122" s="200" t="s">
        <v>425</v>
      </c>
      <c r="C122" s="16"/>
      <c r="D122" s="136"/>
      <c r="E122" s="276" t="str">
        <f>IF(H122="",IF(C122 &amp; D122="","-","No completar este cuadro en el nivel resumen"),IF(F122&lt;&gt;"Sí","Exento, no utilizar",IF(AND(OR(AND(SelectedLevelLetter="B",H122="B"),SelectedLevelLetter="I"),D122=""),"Introduzca un estado",IF(AND(COUNTIF(Lookups!$A$11:$A$14,D122)&gt;0,C122=""),"Introduzca un comentario",IF(AND(SelectedLevelLetter="B",H122="I",D122&lt;&gt;""),"Eliminar (no es necesario para básico)",IF(AND(SelectedLevelLetter="B",H122="I",D122=""),"-","Completado"))))))</f>
        <v>Exento, no utilizar</v>
      </c>
      <c r="F122" s="133" t="str">
        <f>IF(COUNTIF(Exenciones!$A:$A,$I122)=0,"Yes","Exempt")</f>
        <v>Yes</v>
      </c>
      <c r="G122" s="124" t="str">
        <f t="shared" si="65"/>
        <v>C</v>
      </c>
      <c r="H122" s="124" t="str">
        <f t="shared" si="66"/>
        <v>B</v>
      </c>
      <c r="I122" s="124" t="s">
        <v>277</v>
      </c>
      <c r="J122" s="3" t="str">
        <f t="shared" si="42"/>
        <v>B.C 1</v>
      </c>
    </row>
    <row r="123" spans="1:10" ht="45" x14ac:dyDescent="0.2">
      <c r="A123" s="336" t="s">
        <v>280</v>
      </c>
      <c r="B123" s="206" t="s">
        <v>426</v>
      </c>
      <c r="C123" s="19"/>
      <c r="D123" s="139"/>
      <c r="E123" s="276" t="str">
        <f>IF(H123="",IF(C123 &amp; D123="","-","No completar este cuadro en el nivel resumen"),IF(F123&lt;&gt;"Sí","Exento, no utilizar",IF(AND(OR(AND(SelectedLevelLetter="B",H123="B"),SelectedLevelLetter="I"),D123=""),"Introduzca un estado",IF(AND(COUNTIF(Lookups!$A$11:$A$14,D123)&gt;0,C123=""),"Introduzca un comentario",IF(AND(SelectedLevelLetter="B",H123="I",D123&lt;&gt;""),"Eliminar (no es necesario para básico)",IF(AND(SelectedLevelLetter="B",H123="I",D123=""),"-","Completado"))))))</f>
        <v>Exento, no utilizar</v>
      </c>
      <c r="F123" s="133" t="str">
        <f>IF(COUNTIF(Exenciones!$A:$A,$I123)=0,"Yes","Exempt")</f>
        <v>Yes</v>
      </c>
      <c r="G123" s="124" t="str">
        <f t="shared" si="65"/>
        <v>C</v>
      </c>
      <c r="H123" s="124" t="str">
        <f t="shared" si="66"/>
        <v>B</v>
      </c>
      <c r="I123" s="124" t="s">
        <v>277</v>
      </c>
      <c r="J123" s="3" t="str">
        <f t="shared" si="42"/>
        <v>B.C 1</v>
      </c>
    </row>
    <row r="124" spans="1:10" ht="34.5" customHeight="1" x14ac:dyDescent="0.2">
      <c r="A124" s="336" t="s">
        <v>281</v>
      </c>
      <c r="B124" s="200" t="s">
        <v>427</v>
      </c>
      <c r="C124" s="16"/>
      <c r="D124" s="136"/>
      <c r="E124" s="276" t="str">
        <f>IF(H124="",IF(C124 &amp; D124="","-","No completar este cuadro en el nivel resumen"),IF(F124&lt;&gt;"Sí","Exento, no utilizar",IF(AND(OR(AND(SelectedLevelLetter="B",H124="B"),SelectedLevelLetter="I"),D124=""),"Introduzca un estado",IF(AND(COUNTIF(Lookups!$A$11:$A$14,D124)&gt;0,C124=""),"Introduzca un comentario",IF(AND(SelectedLevelLetter="B",H124="I",D124&lt;&gt;""),"Eliminar (no es necesario para básico)",IF(AND(SelectedLevelLetter="B",H124="I",D124=""),"-","Completado"))))))</f>
        <v>Exento, no utilizar</v>
      </c>
      <c r="F124" s="133" t="str">
        <f>IF(COUNTIF(Exenciones!$A:$A,$I124)=0,"Yes","Exempt")</f>
        <v>Yes</v>
      </c>
      <c r="G124" s="124" t="str">
        <f t="shared" si="65"/>
        <v>C</v>
      </c>
      <c r="H124" s="124" t="str">
        <f t="shared" si="66"/>
        <v>B</v>
      </c>
      <c r="I124" s="124" t="s">
        <v>277</v>
      </c>
      <c r="J124" s="3" t="str">
        <f t="shared" si="42"/>
        <v>B.C 1</v>
      </c>
    </row>
    <row r="125" spans="1:10" ht="34.5" customHeight="1" x14ac:dyDescent="0.2">
      <c r="A125" s="336" t="s">
        <v>282</v>
      </c>
      <c r="B125" s="200" t="s">
        <v>428</v>
      </c>
      <c r="C125" s="16"/>
      <c r="D125" s="136"/>
      <c r="E125" s="276" t="str">
        <f>IF(H125="",IF(C125 &amp; D125="","-","No completar este cuadro en el nivel resumen"),IF(F125&lt;&gt;"Sí","Exento, no utilizar",IF(AND(OR(AND(SelectedLevelLetter="B",H125="B"),SelectedLevelLetter="I"),D125=""),"Introduzca un estado",IF(AND(COUNTIF(Lookups!$A$11:$A$14,D125)&gt;0,C125=""),"Introduzca un comentario",IF(AND(SelectedLevelLetter="B",H125="I",D125&lt;&gt;""),"Eliminar (no es necesario para básico)",IF(AND(SelectedLevelLetter="B",H125="I",D125=""),"-","Completado"))))))</f>
        <v>Exento, no utilizar</v>
      </c>
      <c r="F125" s="133" t="str">
        <f>IF(COUNTIF(Exenciones!$A:$A,$I125)=0,"Yes","Exempt")</f>
        <v>Yes</v>
      </c>
      <c r="G125" s="124" t="str">
        <f t="shared" si="65"/>
        <v>C</v>
      </c>
      <c r="H125" s="124" t="str">
        <f t="shared" si="66"/>
        <v>B</v>
      </c>
      <c r="I125" s="124" t="s">
        <v>277</v>
      </c>
      <c r="J125" s="3" t="str">
        <f t="shared" si="42"/>
        <v>B.C 1</v>
      </c>
    </row>
    <row r="126" spans="1:10" s="4" customFormat="1" ht="34.5" customHeight="1" x14ac:dyDescent="0.2">
      <c r="A126" s="336" t="s">
        <v>283</v>
      </c>
      <c r="B126" s="203" t="s">
        <v>429</v>
      </c>
      <c r="C126" s="16"/>
      <c r="D126" s="136"/>
      <c r="E126" s="276" t="str">
        <f>IF(H126="",IF(C126 &amp; D126="","-","No completar este cuadro en el nivel resumen"),IF(F126&lt;&gt;"Sí","Exento, no utilizar",IF(AND(OR(AND(SelectedLevelLetter="B",H126="B"),SelectedLevelLetter="I"),D126=""),"Introduzca un estado",IF(AND(COUNTIF(Lookups!$A$11:$A$14,D126)&gt;0,C126=""),"Introduzca un comentario",IF(AND(SelectedLevelLetter="B",H126="I",D126&lt;&gt;""),"Eliminar (no es necesario para básico)",IF(AND(SelectedLevelLetter="B",H126="I",D126=""),"-","Completado"))))))</f>
        <v>Exento, no utilizar</v>
      </c>
      <c r="F126" s="133" t="str">
        <f>IF(COUNTIF(Exenciones!$A:$A,$I126)=0,"Yes","Exempt")</f>
        <v>Yes</v>
      </c>
      <c r="G126" s="124" t="str">
        <f t="shared" si="65"/>
        <v>C</v>
      </c>
      <c r="H126" s="124" t="str">
        <f t="shared" si="66"/>
        <v>B</v>
      </c>
      <c r="I126" s="124" t="s">
        <v>277</v>
      </c>
      <c r="J126" s="3" t="str">
        <f t="shared" si="42"/>
        <v>B.C 1</v>
      </c>
    </row>
    <row r="127" spans="1:10" ht="75" x14ac:dyDescent="0.2">
      <c r="A127" s="330" t="s">
        <v>284</v>
      </c>
      <c r="B127" s="216" t="s">
        <v>430</v>
      </c>
      <c r="C127" s="274"/>
      <c r="D127" s="240"/>
      <c r="E127" s="276" t="str">
        <f>IF(H127="",IF(C127 &amp; D127="","-","Do not fill this in for the summary level"),IF(F127&lt;&gt;"Yes","Exempted, do not use",IF(AND(OR(AND(SelectedLevelLetter="B",H127="B"),SelectedLevelLetter="I"),D127=""),"Please enter a status",IF(AND(COUNTIF(Lookups!$A$11:$A$14,D127)&gt;0,C127=""),"Please enter a comment",IF(AND(SelectedLevelLetter="B",H127="I",D127&lt;&gt;""),"Remove -not needed for Basic",IF(AND(SelectedLevelLetter="B",H127="I",D127=""),"-","Completed"))))))</f>
        <v>-</v>
      </c>
      <c r="F127" s="256" t="str">
        <f>IF(COUNTIF(Exenciones!$A:$A,$I127)=0,"Yes","Exempt")</f>
        <v>Yes</v>
      </c>
      <c r="I127" s="124" t="s">
        <v>284</v>
      </c>
      <c r="J127" s="3" t="str">
        <f t="shared" si="42"/>
        <v>B.C 2</v>
      </c>
    </row>
    <row r="128" spans="1:10" ht="50.25" customHeight="1" x14ac:dyDescent="0.2">
      <c r="A128" s="336" t="s">
        <v>285</v>
      </c>
      <c r="B128" s="217" t="s">
        <v>431</v>
      </c>
      <c r="C128" s="16"/>
      <c r="D128" s="136"/>
      <c r="E128" s="276" t="str">
        <f>IF(H128="",IF(C128 &amp; D128="","-","No completar este cuadro en el nivel resumen"),IF(F128&lt;&gt;"Sí","Exento, no utilizar",IF(AND(OR(AND(SelectedLevelLetter="B",H128="B"),SelectedLevelLetter="I"),D128=""),"Introduzca un estado",IF(AND(COUNTIF(Lookups!$A$11:$A$14,D128)&gt;0,C128=""),"Introduzca un comentario",IF(AND(SelectedLevelLetter="B",H128="I",D128&lt;&gt;""),"Eliminar (no es necesario para básico)",IF(AND(SelectedLevelLetter="B",H128="I",D128=""),"-","Completado"))))))</f>
        <v>Exento, no utilizar</v>
      </c>
      <c r="F128" s="133" t="str">
        <f>IF(COUNTIF(Exenciones!$A:$A,$I128)=0,"Yes","Exempt")</f>
        <v>Yes</v>
      </c>
      <c r="G128" s="124" t="str">
        <f t="shared" ref="G128:G132" si="67">RIGHT(LEFT(A128,3),1)</f>
        <v>C</v>
      </c>
      <c r="H128" s="124" t="str">
        <f t="shared" ref="H128:H132" si="68">LEFT(A128,1)</f>
        <v>B</v>
      </c>
      <c r="I128" s="124" t="s">
        <v>284</v>
      </c>
      <c r="J128" s="3" t="str">
        <f t="shared" si="42"/>
        <v>B.C 2</v>
      </c>
    </row>
    <row r="129" spans="1:10" ht="30" x14ac:dyDescent="0.2">
      <c r="A129" s="336" t="s">
        <v>286</v>
      </c>
      <c r="B129" s="217" t="s">
        <v>432</v>
      </c>
      <c r="C129" s="16"/>
      <c r="D129" s="136"/>
      <c r="E129" s="276" t="str">
        <f>IF(H129="",IF(C129 &amp; D129="","-","No completar este cuadro en el nivel resumen"),IF(F129&lt;&gt;"Sí","Exento, no utilizar",IF(AND(OR(AND(SelectedLevelLetter="B",H129="B"),SelectedLevelLetter="I"),D129=""),"Introduzca un estado",IF(AND(COUNTIF(Lookups!$A$11:$A$14,D129)&gt;0,C129=""),"Introduzca un comentario",IF(AND(SelectedLevelLetter="B",H129="I",D129&lt;&gt;""),"Eliminar (no es necesario para básico)",IF(AND(SelectedLevelLetter="B",H129="I",D129=""),"-","Completado"))))))</f>
        <v>Exento, no utilizar</v>
      </c>
      <c r="F129" s="133" t="str">
        <f>IF(COUNTIF(Exenciones!$A:$A,$I129)=0,"Yes","Exempt")</f>
        <v>Yes</v>
      </c>
      <c r="G129" s="124" t="str">
        <f t="shared" si="67"/>
        <v>C</v>
      </c>
      <c r="H129" s="124" t="str">
        <f t="shared" si="68"/>
        <v>B</v>
      </c>
      <c r="I129" s="124" t="s">
        <v>284</v>
      </c>
      <c r="J129" s="3" t="str">
        <f t="shared" si="42"/>
        <v>B.C 2</v>
      </c>
    </row>
    <row r="130" spans="1:10" ht="45" x14ac:dyDescent="0.2">
      <c r="A130" s="336" t="s">
        <v>287</v>
      </c>
      <c r="B130" s="217" t="s">
        <v>433</v>
      </c>
      <c r="C130" s="16"/>
      <c r="D130" s="136"/>
      <c r="E130" s="276" t="str">
        <f>IF(H130="",IF(C130 &amp; D130="","-","No completar este cuadro en el nivel resumen"),IF(F130&lt;&gt;"Sí","Exento, no utilizar",IF(AND(OR(AND(SelectedLevelLetter="B",H130="B"),SelectedLevelLetter="I"),D130=""),"Introduzca un estado",IF(AND(COUNTIF(Lookups!$A$11:$A$14,D130)&gt;0,C130=""),"Introduzca un comentario",IF(AND(SelectedLevelLetter="B",H130="I",D130&lt;&gt;""),"Eliminar (no es necesario para básico)",IF(AND(SelectedLevelLetter="B",H130="I",D130=""),"-","Completado"))))))</f>
        <v>Exento, no utilizar</v>
      </c>
      <c r="F130" s="133" t="str">
        <f>IF(COUNTIF(Exenciones!$A:$A,$I130)=0,"Yes","Exempt")</f>
        <v>Yes</v>
      </c>
      <c r="G130" s="124" t="str">
        <f t="shared" si="67"/>
        <v>C</v>
      </c>
      <c r="H130" s="124" t="str">
        <f t="shared" si="68"/>
        <v>B</v>
      </c>
      <c r="I130" s="124" t="s">
        <v>284</v>
      </c>
      <c r="J130" s="3" t="str">
        <f t="shared" si="42"/>
        <v>B.C 2</v>
      </c>
    </row>
    <row r="131" spans="1:10" ht="50.25" customHeight="1" x14ac:dyDescent="0.2">
      <c r="A131" s="336" t="s">
        <v>288</v>
      </c>
      <c r="B131" s="217" t="s">
        <v>434</v>
      </c>
      <c r="C131" s="16"/>
      <c r="D131" s="136"/>
      <c r="E131" s="276" t="str">
        <f>IF(H131="",IF(C131 &amp; D131="","-","No completar este cuadro en el nivel resumen"),IF(F131&lt;&gt;"Sí","Exento, no utilizar",IF(AND(OR(AND(SelectedLevelLetter="B",H131="B"),SelectedLevelLetter="I"),D131=""),"Introduzca un estado",IF(AND(COUNTIF(Lookups!$A$11:$A$14,D131)&gt;0,C131=""),"Introduzca un comentario",IF(AND(SelectedLevelLetter="B",H131="I",D131&lt;&gt;""),"Eliminar (no es necesario para básico)",IF(AND(SelectedLevelLetter="B",H131="I",D131=""),"-","Completado"))))))</f>
        <v>Exento, no utilizar</v>
      </c>
      <c r="F131" s="133" t="str">
        <f>IF(COUNTIF(Exenciones!$A:$A,$I131)=0,"Yes","Exempt")</f>
        <v>Yes</v>
      </c>
      <c r="G131" s="124" t="str">
        <f t="shared" si="67"/>
        <v>C</v>
      </c>
      <c r="H131" s="124" t="str">
        <f t="shared" si="68"/>
        <v>B</v>
      </c>
      <c r="I131" s="124" t="s">
        <v>284</v>
      </c>
      <c r="J131" s="3" t="str">
        <f t="shared" ref="J131:J149" si="69">IF(F131="Yes",CONCATENATE(I131,D131),"")</f>
        <v>B.C 2</v>
      </c>
    </row>
    <row r="132" spans="1:10" ht="50.25" customHeight="1" x14ac:dyDescent="0.2">
      <c r="A132" s="336" t="s">
        <v>289</v>
      </c>
      <c r="B132" s="217" t="s">
        <v>435</v>
      </c>
      <c r="C132" s="16"/>
      <c r="D132" s="136"/>
      <c r="E132" s="276" t="str">
        <f>IF(H132="",IF(C132 &amp; D132="","-","No completar este cuadro en el nivel resumen"),IF(F132&lt;&gt;"Sí","Exento, no utilizar",IF(AND(OR(AND(SelectedLevelLetter="B",H132="B"),SelectedLevelLetter="I"),D132=""),"Introduzca un estado",IF(AND(COUNTIF(Lookups!$A$11:$A$14,D132)&gt;0,C132=""),"Introduzca un comentario",IF(AND(SelectedLevelLetter="B",H132="I",D132&lt;&gt;""),"Eliminar (no es necesario para básico)",IF(AND(SelectedLevelLetter="B",H132="I",D132=""),"-","Completado"))))))</f>
        <v>Exento, no utilizar</v>
      </c>
      <c r="F132" s="133" t="str">
        <f>IF(COUNTIF(Exenciones!$A:$A,$I132)=0,"Yes","Exempt")</f>
        <v>Yes</v>
      </c>
      <c r="G132" s="124" t="str">
        <f t="shared" si="67"/>
        <v>C</v>
      </c>
      <c r="H132" s="124" t="str">
        <f t="shared" si="68"/>
        <v>B</v>
      </c>
      <c r="I132" s="124" t="s">
        <v>284</v>
      </c>
      <c r="J132" s="3" t="str">
        <f t="shared" si="69"/>
        <v>B.C 2</v>
      </c>
    </row>
    <row r="133" spans="1:10" ht="135" outlineLevel="1" x14ac:dyDescent="0.2">
      <c r="A133" s="333" t="s">
        <v>290</v>
      </c>
      <c r="B133" s="216" t="s">
        <v>436</v>
      </c>
      <c r="C133" s="216"/>
      <c r="D133" s="241"/>
      <c r="E133" s="276" t="str">
        <f>IF(H133="",IF(C133 &amp; D133="","-","Do not fill this in for the summary level"),IF(F133&lt;&gt;"Yes","Exempted, do not use",IF(AND(OR(AND(SelectedLevelLetter="B",H133="B"),SelectedLevelLetter="I"),D133=""),"Please enter a status",IF(AND(COUNTIF(Lookups!$A$11:$A$14,D133)&gt;0,C133=""),"Please enter a comment",IF(AND(SelectedLevelLetter="B",H133="I",D133&lt;&gt;""),"Remove -not needed for Basic",IF(AND(SelectedLevelLetter="B",H133="I",D133=""),"-","Completed"))))))</f>
        <v>-</v>
      </c>
      <c r="F133" s="257" t="str">
        <f>IF(COUNTIF(Exenciones!$A:$A,$I133)=0,"Yes","Exempt")</f>
        <v>Yes</v>
      </c>
      <c r="I133" s="124" t="s">
        <v>290</v>
      </c>
      <c r="J133" s="3" t="str">
        <f t="shared" si="69"/>
        <v>I.C 3</v>
      </c>
    </row>
    <row r="134" spans="1:10" ht="50.25" customHeight="1" outlineLevel="1" x14ac:dyDescent="0.2">
      <c r="A134" s="336" t="s">
        <v>291</v>
      </c>
      <c r="B134" s="218" t="s">
        <v>437</v>
      </c>
      <c r="C134" s="16"/>
      <c r="D134" s="136"/>
      <c r="E134" s="276" t="str">
        <f>IF(H134="",IF(C134 &amp; D134="","-","No completar este cuadro en el nivel resumen"),IF(F134&lt;&gt;"Sí","Exento, no utilizar",IF(AND(OR(AND(SelectedLevelLetter="B",H134="B"),SelectedLevelLetter="I"),D134=""),"Introduzca un estado",IF(AND(COUNTIF(Lookups!$A$11:$A$14,D134)&gt;0,C134=""),"Introduzca un comentario",IF(AND(SelectedLevelLetter="B",H134="I",D134&lt;&gt;""),"Eliminar (no es necesario para básico)",IF(AND(SelectedLevelLetter="B",H134="I",D134=""),"-","Completado"))))))</f>
        <v>Exento, no utilizar</v>
      </c>
      <c r="F134" s="133" t="str">
        <f>IF(COUNTIF(Exenciones!$A:$A,$I134)=0,"Yes","Exempt")</f>
        <v>Yes</v>
      </c>
      <c r="G134" s="124" t="str">
        <f t="shared" ref="G134:G145" si="70">RIGHT(LEFT(A134,3),1)</f>
        <v>C</v>
      </c>
      <c r="H134" s="124" t="str">
        <f t="shared" ref="H134:H145" si="71">LEFT(A134,1)</f>
        <v>I</v>
      </c>
      <c r="I134" s="124" t="s">
        <v>290</v>
      </c>
      <c r="J134" s="3" t="str">
        <f t="shared" si="69"/>
        <v>I.C 3</v>
      </c>
    </row>
    <row r="135" spans="1:10" ht="47.25" customHeight="1" outlineLevel="1" x14ac:dyDescent="0.2">
      <c r="A135" s="336" t="s">
        <v>292</v>
      </c>
      <c r="B135" s="200" t="s">
        <v>438</v>
      </c>
      <c r="C135" s="20"/>
      <c r="D135" s="140"/>
      <c r="E135" s="276" t="str">
        <f>IF(H135="",IF(C135 &amp; D135="","-","No completar este cuadro en el nivel resumen"),IF(F135&lt;&gt;"Sí","Exento, no utilizar",IF(AND(OR(AND(SelectedLevelLetter="B",H135="B"),SelectedLevelLetter="I"),D135=""),"Introduzca un estado",IF(AND(COUNTIF(Lookups!$A$11:$A$14,D135)&gt;0,C135=""),"Introduzca un comentario",IF(AND(SelectedLevelLetter="B",H135="I",D135&lt;&gt;""),"Eliminar (no es necesario para básico)",IF(AND(SelectedLevelLetter="B",H135="I",D135=""),"-","Completado"))))))</f>
        <v>Exento, no utilizar</v>
      </c>
      <c r="F135" s="133" t="str">
        <f>IF(COUNTIF(Exenciones!$A:$A,$I135)=0,"Yes","Exempt")</f>
        <v>Yes</v>
      </c>
      <c r="G135" s="124" t="str">
        <f t="shared" si="70"/>
        <v>C</v>
      </c>
      <c r="H135" s="124" t="str">
        <f t="shared" si="71"/>
        <v>I</v>
      </c>
      <c r="I135" s="124" t="s">
        <v>290</v>
      </c>
      <c r="J135" s="3" t="str">
        <f t="shared" si="69"/>
        <v>I.C 3</v>
      </c>
    </row>
    <row r="136" spans="1:10" ht="47.25" customHeight="1" outlineLevel="1" x14ac:dyDescent="0.2">
      <c r="A136" s="336" t="s">
        <v>293</v>
      </c>
      <c r="B136" s="218" t="s">
        <v>439</v>
      </c>
      <c r="C136" s="16"/>
      <c r="D136" s="136"/>
      <c r="E136" s="276" t="str">
        <f>IF(H136="",IF(C136 &amp; D136="","-","No completar este cuadro en el nivel resumen"),IF(F136&lt;&gt;"Sí","Exento, no utilizar",IF(AND(OR(AND(SelectedLevelLetter="B",H136="B"),SelectedLevelLetter="I"),D136=""),"Introduzca un estado",IF(AND(COUNTIF(Lookups!$A$11:$A$14,D136)&gt;0,C136=""),"Introduzca un comentario",IF(AND(SelectedLevelLetter="B",H136="I",D136&lt;&gt;""),"Eliminar (no es necesario para básico)",IF(AND(SelectedLevelLetter="B",H136="I",D136=""),"-","Completado"))))))</f>
        <v>Exento, no utilizar</v>
      </c>
      <c r="F136" s="133" t="str">
        <f>IF(COUNTIF(Exenciones!$A:$A,$I136)=0,"Yes","Exempt")</f>
        <v>Yes</v>
      </c>
      <c r="G136" s="124" t="str">
        <f t="shared" si="70"/>
        <v>C</v>
      </c>
      <c r="H136" s="124" t="str">
        <f t="shared" si="71"/>
        <v>I</v>
      </c>
      <c r="I136" s="124" t="s">
        <v>290</v>
      </c>
      <c r="J136" s="3" t="str">
        <f t="shared" si="69"/>
        <v>I.C 3</v>
      </c>
    </row>
    <row r="137" spans="1:10" ht="50.25" customHeight="1" outlineLevel="1" x14ac:dyDescent="0.2">
      <c r="A137" s="336" t="s">
        <v>294</v>
      </c>
      <c r="B137" s="219" t="s">
        <v>440</v>
      </c>
      <c r="C137" s="16"/>
      <c r="D137" s="136"/>
      <c r="E137" s="276" t="str">
        <f>IF(H137="",IF(C137 &amp; D137="","-","No completar este cuadro en el nivel resumen"),IF(F137&lt;&gt;"Sí","Exento, no utilizar",IF(AND(OR(AND(SelectedLevelLetter="B",H137="B"),SelectedLevelLetter="I"),D137=""),"Introduzca un estado",IF(AND(COUNTIF(Lookups!$A$11:$A$14,D137)&gt;0,C137=""),"Introduzca un comentario",IF(AND(SelectedLevelLetter="B",H137="I",D137&lt;&gt;""),"Eliminar (no es necesario para básico)",IF(AND(SelectedLevelLetter="B",H137="I",D137=""),"-","Completado"))))))</f>
        <v>Exento, no utilizar</v>
      </c>
      <c r="F137" s="133" t="str">
        <f>IF(COUNTIF(Exenciones!$A:$A,$I137)=0,"Yes","Exempt")</f>
        <v>Yes</v>
      </c>
      <c r="G137" s="124" t="str">
        <f t="shared" si="70"/>
        <v>C</v>
      </c>
      <c r="H137" s="124" t="str">
        <f t="shared" si="71"/>
        <v>I</v>
      </c>
      <c r="I137" s="124" t="s">
        <v>290</v>
      </c>
      <c r="J137" s="3" t="str">
        <f t="shared" si="69"/>
        <v>I.C 3</v>
      </c>
    </row>
    <row r="138" spans="1:10" s="7" customFormat="1" ht="50.25" customHeight="1" outlineLevel="1" x14ac:dyDescent="0.2">
      <c r="A138" s="336" t="s">
        <v>295</v>
      </c>
      <c r="B138" s="218" t="s">
        <v>441</v>
      </c>
      <c r="C138" s="16"/>
      <c r="D138" s="136"/>
      <c r="E138" s="276" t="str">
        <f>IF(H138="",IF(C138 &amp; D138="","-","No completar este cuadro en el nivel resumen"),IF(F138&lt;&gt;"Sí","Exento, no utilizar",IF(AND(OR(AND(SelectedLevelLetter="B",H138="B"),SelectedLevelLetter="I"),D138=""),"Introduzca un estado",IF(AND(COUNTIF(Lookups!$A$11:$A$14,D138)&gt;0,C138=""),"Introduzca un comentario",IF(AND(SelectedLevelLetter="B",H138="I",D138&lt;&gt;""),"Eliminar (no es necesario para básico)",IF(AND(SelectedLevelLetter="B",H138="I",D138=""),"-","Completado"))))))</f>
        <v>Exento, no utilizar</v>
      </c>
      <c r="F138" s="133" t="str">
        <f>IF(COUNTIF(Exenciones!$A:$A,$I138)=0,"Yes","Exempt")</f>
        <v>Yes</v>
      </c>
      <c r="G138" s="124" t="str">
        <f t="shared" si="70"/>
        <v>C</v>
      </c>
      <c r="H138" s="124" t="str">
        <f t="shared" si="71"/>
        <v>I</v>
      </c>
      <c r="I138" s="124" t="s">
        <v>290</v>
      </c>
      <c r="J138" s="3" t="str">
        <f t="shared" si="69"/>
        <v>I.C 3</v>
      </c>
    </row>
    <row r="139" spans="1:10" ht="50.25" customHeight="1" outlineLevel="1" x14ac:dyDescent="0.2">
      <c r="A139" s="336" t="s">
        <v>296</v>
      </c>
      <c r="B139" s="200" t="s">
        <v>442</v>
      </c>
      <c r="C139" s="16"/>
      <c r="D139" s="136"/>
      <c r="E139" s="276" t="str">
        <f>IF(H139="",IF(C139 &amp; D139="","-","No completar este cuadro en el nivel resumen"),IF(F139&lt;&gt;"Sí","Exento, no utilizar",IF(AND(OR(AND(SelectedLevelLetter="B",H139="B"),SelectedLevelLetter="I"),D139=""),"Introduzca un estado",IF(AND(COUNTIF(Lookups!$A$11:$A$14,D139)&gt;0,C139=""),"Introduzca un comentario",IF(AND(SelectedLevelLetter="B",H139="I",D139&lt;&gt;""),"Eliminar (no es necesario para básico)",IF(AND(SelectedLevelLetter="B",H139="I",D139=""),"-","Completado"))))))</f>
        <v>Exento, no utilizar</v>
      </c>
      <c r="F139" s="133" t="str">
        <f>IF(COUNTIF(Exenciones!$A:$A,$I139)=0,"Yes","Exempt")</f>
        <v>Yes</v>
      </c>
      <c r="G139" s="124" t="str">
        <f t="shared" si="70"/>
        <v>C</v>
      </c>
      <c r="H139" s="124" t="str">
        <f t="shared" si="71"/>
        <v>I</v>
      </c>
      <c r="I139" s="124" t="s">
        <v>290</v>
      </c>
      <c r="J139" s="3" t="str">
        <f t="shared" si="69"/>
        <v>I.C 3</v>
      </c>
    </row>
    <row r="140" spans="1:10" ht="50.25" customHeight="1" outlineLevel="1" x14ac:dyDescent="0.2">
      <c r="A140" s="336" t="s">
        <v>297</v>
      </c>
      <c r="B140" s="220" t="s">
        <v>443</v>
      </c>
      <c r="C140" s="16"/>
      <c r="D140" s="136"/>
      <c r="E140" s="276" t="str">
        <f>IF(H140="",IF(C140 &amp; D140="","-","No completar este cuadro en el nivel resumen"),IF(F140&lt;&gt;"Sí","Exento, no utilizar",IF(AND(OR(AND(SelectedLevelLetter="B",H140="B"),SelectedLevelLetter="I"),D140=""),"Introduzca un estado",IF(AND(COUNTIF(Lookups!$A$11:$A$14,D140)&gt;0,C140=""),"Introduzca un comentario",IF(AND(SelectedLevelLetter="B",H140="I",D140&lt;&gt;""),"Eliminar (no es necesario para básico)",IF(AND(SelectedLevelLetter="B",H140="I",D140=""),"-","Completado"))))))</f>
        <v>Exento, no utilizar</v>
      </c>
      <c r="F140" s="133" t="str">
        <f>IF(COUNTIF(Exenciones!$A:$A,$I140)=0,"Yes","Exempt")</f>
        <v>Yes</v>
      </c>
      <c r="G140" s="124" t="str">
        <f t="shared" si="70"/>
        <v>C</v>
      </c>
      <c r="H140" s="124" t="str">
        <f t="shared" si="71"/>
        <v>I</v>
      </c>
      <c r="I140" s="124" t="s">
        <v>290</v>
      </c>
      <c r="J140" s="3" t="str">
        <f t="shared" si="69"/>
        <v>I.C 3</v>
      </c>
    </row>
    <row r="141" spans="1:10" ht="50.25" customHeight="1" outlineLevel="1" x14ac:dyDescent="0.2">
      <c r="A141" s="336" t="s">
        <v>298</v>
      </c>
      <c r="B141" s="218" t="s">
        <v>444</v>
      </c>
      <c r="C141" s="16"/>
      <c r="D141" s="136"/>
      <c r="E141" s="276" t="str">
        <f>IF(H141="",IF(C141 &amp; D141="","-","No completar este cuadro en el nivel resumen"),IF(F141&lt;&gt;"Sí","Exento, no utilizar",IF(AND(OR(AND(SelectedLevelLetter="B",H141="B"),SelectedLevelLetter="I"),D141=""),"Introduzca un estado",IF(AND(COUNTIF(Lookups!$A$11:$A$14,D141)&gt;0,C141=""),"Introduzca un comentario",IF(AND(SelectedLevelLetter="B",H141="I",D141&lt;&gt;""),"Eliminar (no es necesario para básico)",IF(AND(SelectedLevelLetter="B",H141="I",D141=""),"-","Completado"))))))</f>
        <v>Exento, no utilizar</v>
      </c>
      <c r="F141" s="133" t="str">
        <f>IF(COUNTIF(Exenciones!$A:$A,$I141)=0,"Yes","Exempt")</f>
        <v>Yes</v>
      </c>
      <c r="G141" s="124" t="str">
        <f t="shared" si="70"/>
        <v>C</v>
      </c>
      <c r="H141" s="124" t="str">
        <f t="shared" si="71"/>
        <v>I</v>
      </c>
      <c r="I141" s="124" t="s">
        <v>290</v>
      </c>
      <c r="J141" s="3" t="str">
        <f t="shared" si="69"/>
        <v>I.C 3</v>
      </c>
    </row>
    <row r="142" spans="1:10" ht="50.25" customHeight="1" outlineLevel="1" x14ac:dyDescent="0.2">
      <c r="A142" s="336" t="s">
        <v>299</v>
      </c>
      <c r="B142" s="200" t="s">
        <v>445</v>
      </c>
      <c r="C142" s="16"/>
      <c r="D142" s="136"/>
      <c r="E142" s="276" t="str">
        <f>IF(H142="",IF(C142 &amp; D142="","-","No completar este cuadro en el nivel resumen"),IF(F142&lt;&gt;"Sí","Exento, no utilizar",IF(AND(OR(AND(SelectedLevelLetter="B",H142="B"),SelectedLevelLetter="I"),D142=""),"Introduzca un estado",IF(AND(COUNTIF(Lookups!$A$11:$A$14,D142)&gt;0,C142=""),"Introduzca un comentario",IF(AND(SelectedLevelLetter="B",H142="I",D142&lt;&gt;""),"Eliminar (no es necesario para básico)",IF(AND(SelectedLevelLetter="B",H142="I",D142=""),"-","Completado"))))))</f>
        <v>Exento, no utilizar</v>
      </c>
      <c r="F142" s="133" t="str">
        <f>IF(COUNTIF(Exenciones!$A:$A,$I142)=0,"Yes","Exempt")</f>
        <v>Yes</v>
      </c>
      <c r="G142" s="124" t="str">
        <f t="shared" si="70"/>
        <v>C</v>
      </c>
      <c r="H142" s="124" t="str">
        <f t="shared" si="71"/>
        <v>I</v>
      </c>
      <c r="I142" s="124" t="s">
        <v>290</v>
      </c>
      <c r="J142" s="3" t="str">
        <f t="shared" si="69"/>
        <v>I.C 3</v>
      </c>
    </row>
    <row r="143" spans="1:10" ht="50.25" customHeight="1" outlineLevel="1" x14ac:dyDescent="0.2">
      <c r="A143" s="336" t="s">
        <v>300</v>
      </c>
      <c r="B143" s="218" t="s">
        <v>446</v>
      </c>
      <c r="C143" s="16"/>
      <c r="D143" s="136"/>
      <c r="E143" s="276" t="str">
        <f>IF(H143="",IF(C143 &amp; D143="","-","No completar este cuadro en el nivel resumen"),IF(F143&lt;&gt;"Sí","Exento, no utilizar",IF(AND(OR(AND(SelectedLevelLetter="B",H143="B"),SelectedLevelLetter="I"),D143=""),"Introduzca un estado",IF(AND(COUNTIF(Lookups!$A$11:$A$14,D143)&gt;0,C143=""),"Introduzca un comentario",IF(AND(SelectedLevelLetter="B",H143="I",D143&lt;&gt;""),"Eliminar (no es necesario para básico)",IF(AND(SelectedLevelLetter="B",H143="I",D143=""),"-","Completado"))))))</f>
        <v>Exento, no utilizar</v>
      </c>
      <c r="F143" s="133" t="str">
        <f>IF(COUNTIF(Exenciones!$A:$A,$I143)=0,"Yes","Exempt")</f>
        <v>Yes</v>
      </c>
      <c r="G143" s="124" t="str">
        <f t="shared" si="70"/>
        <v>C</v>
      </c>
      <c r="H143" s="124" t="str">
        <f t="shared" si="71"/>
        <v>I</v>
      </c>
      <c r="I143" s="124" t="s">
        <v>290</v>
      </c>
      <c r="J143" s="3" t="str">
        <f t="shared" si="69"/>
        <v>I.C 3</v>
      </c>
    </row>
    <row r="144" spans="1:10" ht="50.25" customHeight="1" outlineLevel="1" x14ac:dyDescent="0.2">
      <c r="A144" s="336" t="s">
        <v>301</v>
      </c>
      <c r="B144" s="200" t="s">
        <v>447</v>
      </c>
      <c r="C144" s="16"/>
      <c r="D144" s="136"/>
      <c r="E144" s="276" t="str">
        <f>IF(H144="",IF(C144 &amp; D144="","-","No completar este cuadro en el nivel resumen"),IF(F144&lt;&gt;"Sí","Exento, no utilizar",IF(AND(OR(AND(SelectedLevelLetter="B",H144="B"),SelectedLevelLetter="I"),D144=""),"Introduzca un estado",IF(AND(COUNTIF(Lookups!$A$11:$A$14,D144)&gt;0,C144=""),"Introduzca un comentario",IF(AND(SelectedLevelLetter="B",H144="I",D144&lt;&gt;""),"Eliminar (no es necesario para básico)",IF(AND(SelectedLevelLetter="B",H144="I",D144=""),"-","Completado"))))))</f>
        <v>Exento, no utilizar</v>
      </c>
      <c r="F144" s="133" t="str">
        <f>IF(COUNTIF(Exenciones!$A:$A,$I144)=0,"Yes","Exempt")</f>
        <v>Yes</v>
      </c>
      <c r="G144" s="124" t="str">
        <f t="shared" si="70"/>
        <v>C</v>
      </c>
      <c r="H144" s="124" t="str">
        <f t="shared" si="71"/>
        <v>I</v>
      </c>
      <c r="I144" s="124" t="s">
        <v>290</v>
      </c>
      <c r="J144" s="3" t="str">
        <f t="shared" si="69"/>
        <v>I.C 3</v>
      </c>
    </row>
    <row r="145" spans="1:10" ht="50.25" customHeight="1" outlineLevel="1" x14ac:dyDescent="0.2">
      <c r="A145" s="336" t="s">
        <v>302</v>
      </c>
      <c r="B145" s="203" t="s">
        <v>448</v>
      </c>
      <c r="C145" s="16"/>
      <c r="D145" s="136"/>
      <c r="E145" s="276" t="str">
        <f>IF(H145="",IF(C145 &amp; D145="","-","No completar este cuadro en el nivel resumen"),IF(F145&lt;&gt;"Sí","Exento, no utilizar",IF(AND(OR(AND(SelectedLevelLetter="B",H145="B"),SelectedLevelLetter="I"),D145=""),"Introduzca un estado",IF(AND(COUNTIF(Lookups!$A$11:$A$14,D145)&gt;0,C145=""),"Introduzca un comentario",IF(AND(SelectedLevelLetter="B",H145="I",D145&lt;&gt;""),"Eliminar (no es necesario para básico)",IF(AND(SelectedLevelLetter="B",H145="I",D145=""),"-","Completado"))))))</f>
        <v>Exento, no utilizar</v>
      </c>
      <c r="F145" s="133" t="str">
        <f>IF(COUNTIF(Exenciones!$A:$A,$I145)=0,"Yes","Exempt")</f>
        <v>Yes</v>
      </c>
      <c r="G145" s="124" t="str">
        <f t="shared" si="70"/>
        <v>C</v>
      </c>
      <c r="H145" s="124" t="str">
        <f t="shared" si="71"/>
        <v>I</v>
      </c>
      <c r="I145" s="124" t="s">
        <v>290</v>
      </c>
      <c r="J145" s="3" t="str">
        <f t="shared" si="69"/>
        <v>I.C 3</v>
      </c>
    </row>
    <row r="146" spans="1:10" ht="50.25" customHeight="1" outlineLevel="1" x14ac:dyDescent="0.2">
      <c r="A146" s="335" t="s">
        <v>303</v>
      </c>
      <c r="B146" s="221" t="s">
        <v>449</v>
      </c>
      <c r="C146" s="221"/>
      <c r="D146" s="242"/>
      <c r="E146" s="276" t="str">
        <f>IF(H146="",IF(C146 &amp; D146="","-","Do not fill this in for the summary level"),IF(F146&lt;&gt;"Yes","Exempted, do not use",IF(AND(OR(AND(SelectedLevelLetter="B",H146="B"),SelectedLevelLetter="I"),D146=""),"Please enter a status",IF(AND(COUNTIF(Lookups!$A$11:$A$14,D146)&gt;0,C146=""),"Please enter a comment",IF(AND(SelectedLevelLetter="B",H146="I",D146&lt;&gt;""),"Remove -not needed for Basic",IF(AND(SelectedLevelLetter="B",H146="I",D146=""),"-","Completed"))))))</f>
        <v>-</v>
      </c>
      <c r="F146" s="258" t="str">
        <f>IF(COUNTIF(Exenciones!$A:$A,$I146)=0,"Yes","Exempt")</f>
        <v>Yes</v>
      </c>
      <c r="I146" s="124" t="s">
        <v>303</v>
      </c>
      <c r="J146" s="3" t="str">
        <f t="shared" si="69"/>
        <v>I.C 4</v>
      </c>
    </row>
    <row r="147" spans="1:10" ht="30" outlineLevel="1" x14ac:dyDescent="0.2">
      <c r="A147" s="336" t="s">
        <v>304</v>
      </c>
      <c r="B147" s="222" t="s">
        <v>450</v>
      </c>
      <c r="C147" s="19"/>
      <c r="D147" s="136"/>
      <c r="E147" s="276" t="str">
        <f>IF(H147="",IF(C147 &amp; D147="","-","No completar este cuadro en el nivel resumen"),IF(F147&lt;&gt;"Sí","Exento, no utilizar",IF(AND(OR(AND(SelectedLevelLetter="B",H147="B"),SelectedLevelLetter="I"),D147=""),"Introduzca un estado",IF(AND(COUNTIF(Lookups!$A$11:$A$14,D147)&gt;0,C147=""),"Introduzca un comentario",IF(AND(SelectedLevelLetter="B",H147="I",D147&lt;&gt;""),"Eliminar (no es necesario para básico)",IF(AND(SelectedLevelLetter="B",H147="I",D147=""),"-","Completado"))))))</f>
        <v>Exento, no utilizar</v>
      </c>
      <c r="F147" s="133" t="str">
        <f>IF(COUNTIF(Exenciones!$A:$A,$I147)=0,"Yes","Exempt")</f>
        <v>Yes</v>
      </c>
      <c r="G147" s="124" t="str">
        <f t="shared" ref="G147:G148" si="72">RIGHT(LEFT(A147,3),1)</f>
        <v>C</v>
      </c>
      <c r="H147" s="124" t="str">
        <f t="shared" ref="H147:H148" si="73">LEFT(A147,1)</f>
        <v>I</v>
      </c>
      <c r="I147" s="124" t="s">
        <v>303</v>
      </c>
      <c r="J147" s="3" t="str">
        <f t="shared" si="69"/>
        <v>I.C 4</v>
      </c>
    </row>
    <row r="148" spans="1:10" ht="45" outlineLevel="1" x14ac:dyDescent="0.2">
      <c r="A148" s="336" t="s">
        <v>305</v>
      </c>
      <c r="B148" s="222" t="s">
        <v>451</v>
      </c>
      <c r="C148" s="19"/>
      <c r="D148" s="136"/>
      <c r="E148" s="276" t="str">
        <f>IF(H148="",IF(C148 &amp; D148="","-","No completar este cuadro en el nivel resumen"),IF(F148&lt;&gt;"Sí","Exento, no utilizar",IF(AND(OR(AND(SelectedLevelLetter="B",H148="B"),SelectedLevelLetter="I"),D148=""),"Introduzca un estado",IF(AND(COUNTIF(Lookups!$A$11:$A$14,D148)&gt;0,C148=""),"Introduzca un comentario",IF(AND(SelectedLevelLetter="B",H148="I",D148&lt;&gt;""),"Eliminar (no es necesario para básico)",IF(AND(SelectedLevelLetter="B",H148="I",D148=""),"-","Completado"))))))</f>
        <v>Exento, no utilizar</v>
      </c>
      <c r="F148" s="133" t="str">
        <f>IF(COUNTIF(Exenciones!$A:$A,$I148)=0,"Yes","Exempt")</f>
        <v>Yes</v>
      </c>
      <c r="G148" s="124" t="str">
        <f t="shared" si="72"/>
        <v>C</v>
      </c>
      <c r="H148" s="124" t="str">
        <f t="shared" si="73"/>
        <v>I</v>
      </c>
      <c r="I148" s="124" t="s">
        <v>303</v>
      </c>
      <c r="J148" s="3" t="str">
        <f t="shared" si="69"/>
        <v>I.C 4</v>
      </c>
    </row>
    <row r="149" spans="1:10" s="4" customFormat="1" ht="45" outlineLevel="1" x14ac:dyDescent="0.2">
      <c r="A149" s="336" t="s">
        <v>306</v>
      </c>
      <c r="B149" s="223" t="s">
        <v>452</v>
      </c>
      <c r="C149" s="19"/>
      <c r="D149" s="136"/>
      <c r="E149" s="276" t="str">
        <f>IF(H149="",IF(C149 &amp; D149="","-","No completar este cuadro en el nivel resumen"),IF(F149&lt;&gt;"Sí","Exento, no utilizar",IF(AND(OR(AND(SelectedLevelLetter="B",H149="B"),SelectedLevelLetter="I"),D149=""),"Introduzca un estado",IF(AND(COUNTIF(Lookups!$A$11:$A$14,D149)&gt;0,C149=""),"Introduzca un comentario",IF(AND(SelectedLevelLetter="B",H149="I",D149&lt;&gt;""),"Eliminar (no es necesario para básico)",IF(AND(SelectedLevelLetter="B",H149="I",D149=""),"-","Completado"))))))</f>
        <v>Exento, no utilizar</v>
      </c>
      <c r="F149" s="133" t="str">
        <f>IF(COUNTIF(Exenciones!$A:$A,$I149)=0,"Yes","Exempt")</f>
        <v>Yes</v>
      </c>
      <c r="G149" s="124" t="str">
        <f t="shared" ref="G149" si="74">RIGHT(LEFT(A149,3),1)</f>
        <v>C</v>
      </c>
      <c r="H149" s="124" t="str">
        <f t="shared" ref="H149" si="75">LEFT(A149,1)</f>
        <v>I</v>
      </c>
      <c r="I149" s="124" t="s">
        <v>303</v>
      </c>
      <c r="J149" s="3" t="str">
        <f t="shared" si="69"/>
        <v>I.C 4</v>
      </c>
    </row>
    <row r="150" spans="1:10" hidden="1" x14ac:dyDescent="0.2"/>
    <row r="151" spans="1:10" x14ac:dyDescent="0.2"/>
    <row r="152" spans="1:10" hidden="1" x14ac:dyDescent="0.2"/>
    <row r="153" spans="1:10" hidden="1" x14ac:dyDescent="0.2"/>
    <row r="154" spans="1:10" hidden="1" x14ac:dyDescent="0.2"/>
    <row r="155" spans="1:10" hidden="1" x14ac:dyDescent="0.2"/>
    <row r="156" spans="1:10" hidden="1" x14ac:dyDescent="0.2"/>
    <row r="157" spans="1:10" hidden="1" x14ac:dyDescent="0.2"/>
    <row r="158" spans="1:10" hidden="1" x14ac:dyDescent="0.2"/>
    <row r="159" spans="1:10" hidden="1" x14ac:dyDescent="0.2"/>
    <row r="160" spans="1:1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autoFilter ref="A1:I149"/>
  <conditionalFormatting sqref="F113 F146 F133 F127 F119:F120">
    <cfRule type="expression" dxfId="38" priority="60">
      <formula>AND(SelectedLevelLetter="B",$H113="I")</formula>
    </cfRule>
  </conditionalFormatting>
  <conditionalFormatting sqref="E2:E4 E6:E52 E100:E1048576 E97 E94 E89 E87 E83 E76 E68:E69 E65 E63 E60 E57 E54">
    <cfRule type="cellIs" dxfId="37" priority="18" operator="equal">
      <formula>"-"</formula>
    </cfRule>
    <cfRule type="cellIs" dxfId="36" priority="19" operator="equal">
      <formula>"Completed"</formula>
    </cfRule>
  </conditionalFormatting>
  <conditionalFormatting sqref="A1:D1 B2:D2 B68:D68 B119:D119 A3:D67 A69:D118 A120:D1048576">
    <cfRule type="expression" dxfId="35" priority="147">
      <formula>AND($F1&lt;&gt;"Yes",$F1&lt;&gt;"")</formula>
    </cfRule>
    <cfRule type="expression" dxfId="34" priority="148">
      <formula>AND(SelectedLevelLetter="B",LEFT($A1,1)="I",LEN($A1)&lt;10)</formula>
    </cfRule>
  </conditionalFormatting>
  <conditionalFormatting sqref="D1:D1048576">
    <cfRule type="expression" dxfId="33" priority="157">
      <formula>AND($D1="",$H1&lt;&gt;"")</formula>
    </cfRule>
  </conditionalFormatting>
  <conditionalFormatting sqref="E1">
    <cfRule type="expression" dxfId="32" priority="10">
      <formula>AND($F1&lt;&gt;"Yes",$F1&lt;&gt;"")</formula>
    </cfRule>
    <cfRule type="expression" dxfId="31" priority="11">
      <formula>AND(SelectedLevelLetter="B",LEFT($A1,1)="I",LEN($A1)&lt;10)</formula>
    </cfRule>
  </conditionalFormatting>
  <conditionalFormatting sqref="E1">
    <cfRule type="expression" dxfId="30" priority="17">
      <formula>AND($D1="",$H1&lt;&gt;"")</formula>
    </cfRule>
  </conditionalFormatting>
  <conditionalFormatting sqref="C2:D149">
    <cfRule type="expression" dxfId="29" priority="9" stopIfTrue="1">
      <formula>AND(ShowToClear=TRUE,C2&lt;&gt;"")</formula>
    </cfRule>
  </conditionalFormatting>
  <conditionalFormatting sqref="A2">
    <cfRule type="expression" dxfId="28" priority="7">
      <formula>AND($F2&lt;&gt;"Yes",$F2&lt;&gt;"")</formula>
    </cfRule>
    <cfRule type="expression" dxfId="27" priority="8">
      <formula>AND(SelectedLevelLetter="B",LEFT($A2,1)="I",LEN($A2)&lt;10)</formula>
    </cfRule>
  </conditionalFormatting>
  <conditionalFormatting sqref="A68">
    <cfRule type="expression" dxfId="26" priority="5">
      <formula>AND($F68&lt;&gt;"Yes",$F68&lt;&gt;"")</formula>
    </cfRule>
    <cfRule type="expression" dxfId="25" priority="6">
      <formula>AND(SelectedLevelLetter="B",LEFT($A68,1)="I",LEN($A68)&lt;10)</formula>
    </cfRule>
  </conditionalFormatting>
  <conditionalFormatting sqref="A119">
    <cfRule type="expression" dxfId="24" priority="3">
      <formula>AND($F119&lt;&gt;"Yes",$F119&lt;&gt;"")</formula>
    </cfRule>
    <cfRule type="expression" dxfId="23" priority="4">
      <formula>AND(SelectedLevelLetter="B",LEFT($A119,1)="I",LEN($A119)&lt;10)</formula>
    </cfRule>
  </conditionalFormatting>
  <conditionalFormatting sqref="E5">
    <cfRule type="cellIs" dxfId="22" priority="1" operator="equal">
      <formula>"-"</formula>
    </cfRule>
    <cfRule type="cellIs" dxfId="21" priority="2" operator="equal">
      <formula>"Completed"</formula>
    </cfRule>
  </conditionalFormatting>
  <dataValidations count="4">
    <dataValidation type="list" allowBlank="1" showInputMessage="1" showErrorMessage="1" sqref="F134:F145 F114:F118 F128:F132 F121:F126 F5:F112">
      <formula1>$C$18:$C$18</formula1>
    </dataValidation>
    <dataValidation type="list" allowBlank="1" showInputMessage="1" showErrorMessage="1" sqref="F113 F119:F120">
      <formula1>$A$9:$A$12</formula1>
    </dataValidation>
    <dataValidation type="list" allowBlank="1" showInputMessage="1" showErrorMessage="1" sqref="F4">
      <formula1>"Yes,Exempt"</formula1>
    </dataValidation>
    <dataValidation type="list" allowBlank="1" showInputMessage="1" showErrorMessage="1" sqref="D1:D1048576">
      <formula1>$L$2:$L$6</formula1>
    </dataValidation>
  </dataValidations>
  <hyperlinks>
    <hyperlink ref="A3" location="'Guía del usuario'!A3" display="B.A 1"/>
    <hyperlink ref="A5" location="'User Guidance'!A7" display="B.A 1.2"/>
    <hyperlink ref="A6" location="'User Guidance'!A8" display="B.A 1.3"/>
    <hyperlink ref="A7" location="'User Guidance'!A9" display="B.A 1.4"/>
    <hyperlink ref="A8" location="'User Guidance'!A10" display="B.A 1.5"/>
    <hyperlink ref="A9" location="'User Guidance'!A11" display="B.A 1.6"/>
    <hyperlink ref="A10" location="'Guía del usuario'!A12" display="B.A 2"/>
    <hyperlink ref="A11" location="'User Guidance'!A14" display="B.A 2.1"/>
    <hyperlink ref="A12" location="'User Guidance'!A15" display="B.A 2.2"/>
    <hyperlink ref="A13" location="'User Guidance'!A16" display="B.A 2.3"/>
    <hyperlink ref="A14" location="'User Guidance'!A17" display="B.A 2.4"/>
    <hyperlink ref="A15" location="'Guía del usuario'!A18" display="I.A 2"/>
    <hyperlink ref="A16" location="'User Guidance'!A20" display="I.A 2.5"/>
    <hyperlink ref="A17" location="'Guía del usuario'!A21" display="B.A 3"/>
    <hyperlink ref="A18" location="'User Guidance'!A23" display="B.A 3.1"/>
    <hyperlink ref="A19" location="'User Guidance'!A24" display="B.A 3.2"/>
    <hyperlink ref="A20" location="'Guía del usuario'!A25" display="I.A 3"/>
    <hyperlink ref="A21" location="'User Guidance'!A27" display="I.A 3.3"/>
    <hyperlink ref="A22" location="'User Guidance'!A28" display="I.A 3.4"/>
    <hyperlink ref="A23" location="'User Guidance'!A29" display="I.A 3.5"/>
    <hyperlink ref="A24" location="'User Guidance'!A30" display="I.A 3.6"/>
    <hyperlink ref="A25" location="'Guía del usuario'!A31" display="B.A 4"/>
    <hyperlink ref="A26" location="'User Guidance'!A33" display="B.A 4.1"/>
    <hyperlink ref="A27" location="'User Guidance'!A34" display="B.A 4.2"/>
    <hyperlink ref="A28" location="'Guía del usuario'!A35" display="B.A 5"/>
    <hyperlink ref="A29" location="'User Guidance'!A37" display="B.A 5.1"/>
    <hyperlink ref="A30" location="'User Guidance'!A38" display="B.A 5.2"/>
    <hyperlink ref="A31" location="'Guía del usuario'!A39" display="B.A 6"/>
    <hyperlink ref="A32" location="'User Guidance'!A41" display="B.A 6.1"/>
    <hyperlink ref="A33" location="'Guía del usuario'!A42" display="I.A 6"/>
    <hyperlink ref="A34" location="'User Guidance'!A44" display="I.A 6.2"/>
    <hyperlink ref="A35" location="'User Guidance'!A45" display="I.A 6.3"/>
    <hyperlink ref="A36" location="'Guía del usuario'!A46" display="B.A 7"/>
    <hyperlink ref="A37" location="'User Guidance'!A48" display="B.A 7.1"/>
    <hyperlink ref="A38" location="'User Guidance'!A49" display="B.A 7.2"/>
    <hyperlink ref="A39" location="'Guía del usuario'!A50" display="I.A 7"/>
    <hyperlink ref="A40" location="'User Guidance'!A52" display="I.A 7.1"/>
    <hyperlink ref="A41" location="'Guía del usuario'!A53" display="B.A 8"/>
    <hyperlink ref="A42" location="'User Guidance'!A55" display="B.A 8.1"/>
    <hyperlink ref="A43" location="'Guía del usuario'!A56" display="I.A 8"/>
    <hyperlink ref="A44" location="'User Guidance'!A58" display="I.A 8.2"/>
    <hyperlink ref="A45" location="'User Guidance'!A59" display="I.A 8.3"/>
    <hyperlink ref="A46" location="'Guía del usuario'!A60" display="B.A 9"/>
    <hyperlink ref="A47" location="'User Guidance'!A62" display="B.A 9. 1"/>
    <hyperlink ref="A48" location="'User Guidance'!A63" display="B.A 9.2"/>
    <hyperlink ref="A49" location="'Guía del usuario'!A64" display="I.A 9"/>
    <hyperlink ref="A50" location="'User Guidance'!A66" display="I.A 9.3"/>
    <hyperlink ref="A51" location="'User Guidance'!A67" display="I.A 9.4"/>
    <hyperlink ref="A52" location="'User Guidance'!A68" display="I.A 9.5"/>
    <hyperlink ref="A53" location="'User Guidance'!A69" display="I.A 9.6"/>
    <hyperlink ref="A54" location="'Guía del usuario'!A70" display="I.A 10"/>
    <hyperlink ref="A55" location="'User Guidance'!A72" display="I.A 10.1"/>
    <hyperlink ref="A56" location="'User Guidance'!A73" display="I.A 10.2"/>
    <hyperlink ref="A57" location="'Guía del usuario'!A74" display="I.A 11"/>
    <hyperlink ref="A58" location="'User Guidance'!A76" display="I.A 11.1"/>
    <hyperlink ref="A59" location="'User Guidance'!A77" display="I.A 11.2"/>
    <hyperlink ref="A60" location="'Guía del usuario'!A78" display="I.A 12"/>
    <hyperlink ref="A61" location="'User Guidance'!A80" display="I.A 12.1"/>
    <hyperlink ref="A62" location="'User Guidance'!A81" display="I.A 12.2"/>
    <hyperlink ref="A63" location="'Guía del usuario'!A82" display="I.A 13"/>
    <hyperlink ref="A64" location="'User Guidance'!A84" display="I.A 13.1"/>
    <hyperlink ref="A65" location="'Guía del usuario'!A85" display="I.A 14"/>
    <hyperlink ref="A66" location="'User Guidance'!A87" display="I.A 14.1"/>
    <hyperlink ref="A67" location="'User Guidance'!A88" display="I.A 14.2"/>
    <hyperlink ref="A68" location="'User Guidance'!A89" display="B. Good Manufacturing Practices (GMPs)"/>
    <hyperlink ref="A69" location="'Guía del usuario'!A90" display="B.B 1"/>
    <hyperlink ref="A70" location="'User Guidance'!A93" display="B.B 1.1"/>
    <hyperlink ref="A71" location="'User Guidance'!A94" display="B.B 1.2"/>
    <hyperlink ref="A72" location="'User Guidance'!A95" display="B.B 1.3"/>
    <hyperlink ref="A73" location="'User Guidance'!A96" display="B.B 1.4"/>
    <hyperlink ref="A74" location="'User Guidance'!A97" display="B.B 1.5"/>
    <hyperlink ref="A75" location="'User Guidance'!A98" display="B.B 1.6"/>
    <hyperlink ref="A76" location="'Guía del usuario'!A99" display="B.B 2"/>
    <hyperlink ref="A77" location="'User Guidance'!A101" display="B.B 2.1"/>
    <hyperlink ref="A78" location="'User Guidance'!A102" display="B.B 2.2"/>
    <hyperlink ref="A79" location="'User Guidance'!A103" display="B.B 2.3"/>
    <hyperlink ref="A80" location="'User Guidance'!A104" display="B.B 2.4"/>
    <hyperlink ref="A81" location="'User Guidance'!A105" display="B.B 2.5"/>
    <hyperlink ref="A82" location="'User Guidance'!A106" display="B.B 2.6"/>
    <hyperlink ref="A83" location="'Guía del usuario'!A108" display="B.B 3"/>
    <hyperlink ref="A84" location="'User Guidance'!A110" display="B.B 3.1"/>
    <hyperlink ref="A85" location="'User Guidance'!A111" display="B.B 3.2"/>
    <hyperlink ref="A86" location="'User Guidance'!A112" display="B.B 3.3"/>
    <hyperlink ref="A87" location="'Guía del usuario'!A113" display="B.B 4"/>
    <hyperlink ref="A88" location="'User Guidance'!A115" display="B.B 4.1"/>
    <hyperlink ref="A89" location="'Guía del usuario'!A116" display="B.B 5"/>
    <hyperlink ref="A90" location="'User Guidance'!A118" display="B.B 5.1"/>
    <hyperlink ref="A91" location="'User Guidance'!A119" display="B.B 5.2"/>
    <hyperlink ref="A92" location="'User Guidance'!A120" display="B.B 5.3"/>
    <hyperlink ref="A93" location="'User Guidance'!A121" display="B.B 5.4"/>
    <hyperlink ref="A94" location="'Guía del usuario'!A122" display="B.B 6"/>
    <hyperlink ref="A95" location="'User Guidance'!A124" display="B.B 6.1"/>
    <hyperlink ref="A96" location="'User Guidance'!A125" display="B.B 6.2"/>
    <hyperlink ref="A97" location="'Guía del usuario'!A126" display="B.B 7"/>
    <hyperlink ref="A98" location="'User Guidance'!A128" display="B.B 7.1"/>
    <hyperlink ref="A99" location="'User Guidance'!A129" display="B.B 7.2"/>
    <hyperlink ref="A100" location="'User Guidance'!A130" display="B.B 7.3"/>
    <hyperlink ref="A101" location="'User Guidance'!A131" display="B.B 7.4"/>
    <hyperlink ref="A102" location="'Guía del usuario'!A132" display="B.B 8"/>
    <hyperlink ref="A103" location="'User Guidance'!A134" display="B.B 8.1"/>
    <hyperlink ref="A104" location="'User Guidance'!A135" display="B.B 8.2"/>
    <hyperlink ref="A105" location="'Guía del usuario'!A136" display="B.B 9"/>
    <hyperlink ref="A106" location="'User Guidance'!A138" display="B.B 9.1"/>
    <hyperlink ref="A107" location="'User Guidance'!A139" display="B.B 9.2"/>
    <hyperlink ref="A108" location="'User Guidance'!A140" display="B.B 9.3"/>
    <hyperlink ref="A109" location="'Guía del usuario'!A141" display="I.B 9"/>
    <hyperlink ref="A110" location="'User Guidance'!A143" display="I.B 9.1"/>
    <hyperlink ref="A111" location="'User Guidance'!A144" display="I.B 9.2"/>
    <hyperlink ref="A112" location="'User Guidance'!A145" display="I.B 9.3"/>
    <hyperlink ref="A113" location="'Guía del usuario'!A146" display="I.B 10"/>
    <hyperlink ref="A114" location="'User Guidance'!A148" display="I.B 10.1"/>
    <hyperlink ref="A115" location="'User Guidance'!A149" display="I.B 10.2"/>
    <hyperlink ref="A116" location="'User Guidance'!A150" display="I.B 10.3"/>
    <hyperlink ref="A117" location="'User Guidance'!A151" display="I.B 10.4"/>
    <hyperlink ref="A118" location="'User Guidance'!A152" display="I.B 10.5"/>
    <hyperlink ref="A119" location="'User Guidance'!A153" display="C. Control of Food Hazards"/>
    <hyperlink ref="A120" location="'Guía del usuario'!A154" display="B.C 1"/>
    <hyperlink ref="A121" location="'User Guidance'!A158" display="B.C 1.1"/>
    <hyperlink ref="A122" location="'User Guidance'!A159" display="B.C 1.2"/>
    <hyperlink ref="A123" location="'User Guidance'!A160" display="B.C 1.3"/>
    <hyperlink ref="A124" location="'User Guidance'!A161" display="B.C 1.4"/>
    <hyperlink ref="A125" location="'User Guidance'!A162" display="B.C 1.5"/>
    <hyperlink ref="A126" location="'User Guidance'!A163" display="B.C 1.6"/>
    <hyperlink ref="A127" location="'Guía del usuario'!A164" display="B.C 2"/>
    <hyperlink ref="A128" location="'User Guidance'!A166" display="B.C 2.1"/>
    <hyperlink ref="A129" location="'User Guidance'!A167" display="B.C 2.2"/>
    <hyperlink ref="A130" location="'User Guidance'!A168" display="B.C 2.3"/>
    <hyperlink ref="A131" location="'User Guidance'!A169" display="B.C 2.4"/>
    <hyperlink ref="A132" location="'User Guidance'!A170" display="B.C 2.5"/>
    <hyperlink ref="A133" location="'Guía del usuario'!A171" display="I.C 3"/>
    <hyperlink ref="A134" location="'User Guidance'!A174" display="I.C 3.1"/>
    <hyperlink ref="A135" location="'User Guidance'!A175" display="I.C 3.2"/>
    <hyperlink ref="A136" location="'User Guidance'!A176" display="I.C 3.3"/>
    <hyperlink ref="A137" location="'User Guidance'!A177" display="I.C 3.4"/>
    <hyperlink ref="A138" location="'User Guidance'!A178" display="I.C 3.5"/>
    <hyperlink ref="A139" location="'User Guidance'!A179" display="I.C 3.6"/>
    <hyperlink ref="A140" location="'User Guidance'!A180" display="I.C 3.7"/>
    <hyperlink ref="A141" location="'User Guidance'!A181" display="I.C 3.8"/>
    <hyperlink ref="A142" location="'User Guidance'!A182" display="I.C 3.9"/>
    <hyperlink ref="A143" location="'User Guidance'!A183" display="I.C 3.10"/>
    <hyperlink ref="A144" location="'User Guidance'!A184" display="I.C 3.11"/>
    <hyperlink ref="A145" location="'User Guidance'!A185" display="I.C 3.12"/>
    <hyperlink ref="A146" location="'Guía del usuario'!A186" display="I.C 4"/>
    <hyperlink ref="A147" location="'User Guidance'!A188" display="I.C 4.1"/>
    <hyperlink ref="A148" location="'User Guidance'!A189" display="I.C 4.2"/>
    <hyperlink ref="A149" location="'User Guidance'!A190" display="I.C 4.3"/>
  </hyperlinks>
  <pageMargins left="0.47244094488188981" right="0.51181102362204722" top="0.56000000000000005" bottom="0.48" header="0.36" footer="0.18"/>
  <headerFooter alignWithMargins="0">
    <oddHeader>&amp;L&amp;"Calibri,Regular"&amp;11&amp;K03+000GFSI Global Markets Programme&amp;C&amp;11&amp;K03+000Food Manufacturing&amp;R&amp;"Calibri,Regular"&amp;11&amp;K03+000Basic and Intermediate Levels Checklist</oddHeader>
    <oddFooter>&amp;L&amp;"-,Regular"&amp;11&amp;K03+000V2 – Sept 2014” Make this ‘GFSI Global Markets Programme Manufacturing: 
Edition 2 April 2015&amp;C&amp;"Calibri,Regular"&amp;K03+000page &amp;P of &amp;N&amp;R&amp;"-,Regular"&amp;K03+000© Global Food Safety Initiative</oddFooter>
    <firstHeader>&amp;LGlobal Food Safety Initiative (GFSI)
Global Markets Capacity Building Programme &amp;RBasic and Intermediate Level Checklist</firstHeader>
  </headerFooter>
  <rowBreaks count="2" manualBreakCount="2">
    <brk id="67" max="3" man="1"/>
    <brk id="118" max="16383" man="1"/>
  </rowBreaks>
  <drawing r:id="rId1"/>
  <extLst>
    <ext xmlns:x14="http://schemas.microsoft.com/office/spreadsheetml/2009/9/main" uri="{78C0D931-6437-407d-A8EE-F0AAD7539E65}">
      <x14:conditionalFormattings>
        <x14:conditionalFormatting xmlns:xm="http://schemas.microsoft.com/office/excel/2006/main">
          <x14:cfRule type="expression" priority="65" id="{90D84E83-D7AA-4313-A8CA-9CBC8C65A303}">
            <xm:f>AND(COUNTIF(Lookups!$A$11:$A$14,D1)&gt;0,C1="")</xm:f>
            <x14:dxf>
              <fill>
                <patternFill>
                  <bgColor rgb="FFFF0000"/>
                </patternFill>
              </fill>
            </x14:dxf>
          </x14:cfRule>
          <xm:sqref>C1:C1048576</xm:sqref>
        </x14:conditionalFormatting>
        <x14:conditionalFormatting xmlns:xm="http://schemas.microsoft.com/office/excel/2006/main">
          <x14:cfRule type="expression" priority="149" id="{90D84E83-D7AA-4313-A8CA-9CBC8C65A303}">
            <xm:f>AND(COUNTIF(Lookups!$A$11:$A$13,#REF!)&gt;0,F127="")</xm:f>
            <x14:dxf>
              <fill>
                <patternFill>
                  <bgColor rgb="FFFF0000"/>
                </patternFill>
              </fill>
            </x14:dxf>
          </x14:cfRule>
          <xm:sqref>F127 F133 F146</xm:sqref>
        </x14:conditionalFormatting>
        <x14:conditionalFormatting xmlns:xm="http://schemas.microsoft.com/office/excel/2006/main">
          <x14:cfRule type="cellIs" priority="152" operator="equal" id="{F097695A-487F-4B51-94F6-6F0F1403757C}">
            <xm:f>Lookups!$A$14</xm:f>
            <x14:dxf>
              <fill>
                <patternFill>
                  <bgColor theme="0" tint="-0.14996795556505021"/>
                </patternFill>
              </fill>
            </x14:dxf>
          </x14:cfRule>
          <x14:cfRule type="cellIs" priority="153" operator="equal" id="{1A2C9908-8B2D-4400-86D7-599188B65677}">
            <xm:f>Lookups!$A$13</xm:f>
            <x14:dxf>
              <font>
                <b/>
                <i val="0"/>
                <color theme="0"/>
              </font>
              <fill>
                <patternFill>
                  <bgColor theme="1"/>
                </patternFill>
              </fill>
            </x14:dxf>
          </x14:cfRule>
          <x14:cfRule type="cellIs" priority="154" operator="equal" id="{BC5AA9C1-9859-4E45-94BC-10EA37F760FA}">
            <xm:f>Lookups!$A$12</xm:f>
            <x14:dxf>
              <font>
                <b/>
                <i val="0"/>
                <color theme="0"/>
              </font>
              <fill>
                <patternFill>
                  <bgColor rgb="FFFF0000"/>
                </patternFill>
              </fill>
            </x14:dxf>
          </x14:cfRule>
          <x14:cfRule type="cellIs" priority="155" operator="equal" id="{941364F2-26C0-470B-91E2-3DE588F6B99A}">
            <xm:f>Lookups!$A$11</xm:f>
            <x14:dxf>
              <font>
                <b/>
                <i val="0"/>
                <color theme="0"/>
              </font>
              <fill>
                <patternFill>
                  <bgColor rgb="FFFFC000"/>
                </patternFill>
              </fill>
            </x14:dxf>
          </x14:cfRule>
          <x14:cfRule type="cellIs" priority="156" operator="equal" id="{1568D92A-D566-4EC4-9FDD-06246F240EF7}">
            <xm:f>Lookups!$A$10</xm:f>
            <x14:dxf>
              <font>
                <b/>
                <i val="0"/>
                <color theme="0"/>
              </font>
              <fill>
                <patternFill>
                  <bgColor rgb="FF00B050"/>
                </patternFill>
              </fill>
            </x14:dxf>
          </x14:cfRule>
          <xm:sqref>D1:D1048576</xm:sqref>
        </x14:conditionalFormatting>
        <x14:conditionalFormatting xmlns:xm="http://schemas.microsoft.com/office/excel/2006/main">
          <x14:cfRule type="cellIs" priority="230" operator="equal" id="{FF6DCA06-E6D8-4795-A1DA-17918A128EB3}">
            <xm:f>Lookups!$A$36</xm:f>
            <x14:dxf>
              <font>
                <b/>
                <i val="0"/>
                <color auto="1"/>
              </font>
              <fill>
                <patternFill patternType="none">
                  <fgColor indexed="64"/>
                  <bgColor auto="1"/>
                </patternFill>
              </fill>
            </x14:dxf>
          </x14:cfRule>
          <xm:sqref>F4:F9 F134:F145 F128:F132 F121:F126 F114:F118 F110:F112 F106:F108 F103:F104 F98:F101 F95:F96 F90:F93 F88 F84:F86 F77:F82 F70:F75 F66:F67 F64 F61:F62 F58:F59 F55:F56 F50:F53 F47:F48 F44:F45 F42 F40 F37:F38 F34:F35 F32 F29:F30 F26:F27 F21:F24 F18:F19 F16 F11:F14 F147:F149</xm:sqref>
        </x14:conditionalFormatting>
        <x14:conditionalFormatting xmlns:xm="http://schemas.microsoft.com/office/excel/2006/main">
          <x14:cfRule type="cellIs" priority="265" operator="equal" id="{59C0CC4E-6976-43FE-866B-1261CA668310}">
            <xm:f>Lookups!$A$37</xm:f>
            <x14:dxf>
              <font>
                <b/>
                <i val="0"/>
                <color theme="0"/>
              </font>
              <fill>
                <patternFill>
                  <fgColor auto="1"/>
                  <bgColor theme="1"/>
                </patternFill>
              </fill>
            </x14:dxf>
          </x14:cfRule>
          <xm:sqref>F4:F9 F134:F145 F128:F132 F121:F126 F114:F118 F110:F112 F106:F108 F103:F104 F98:F101 F95:F96 F90:F93 F88 F84:F86 F77:F82 F70:F75 F66:F67 F64 F61:F62 F58:F59 F55:F56 F50:F53 F47:F48 F44:F45 F42 F40 F37:F38 F34:F35 F32 F29:F30 F26:F27 F21:F24 F18:F19 F16 F11:F14 F147:F149</xm:sqref>
        </x14:conditionalFormatting>
        <x14:conditionalFormatting xmlns:xm="http://schemas.microsoft.com/office/excel/2006/main">
          <x14:cfRule type="cellIs" priority="12" operator="equal" id="{A9F92DDC-6119-493C-BB03-E29664A0F387}">
            <xm:f>Lookups!$A$14</xm:f>
            <x14:dxf>
              <fill>
                <patternFill>
                  <bgColor theme="0" tint="-0.14996795556505021"/>
                </patternFill>
              </fill>
            </x14:dxf>
          </x14:cfRule>
          <x14:cfRule type="cellIs" priority="13" operator="equal" id="{0AE8C78F-8B0F-4DA7-B9CA-61B96CCB833E}">
            <xm:f>Lookups!$A$13</xm:f>
            <x14:dxf>
              <font>
                <b/>
                <i val="0"/>
                <color theme="0"/>
              </font>
              <fill>
                <patternFill>
                  <bgColor rgb="FFC00000"/>
                </patternFill>
              </fill>
            </x14:dxf>
          </x14:cfRule>
          <x14:cfRule type="cellIs" priority="14" operator="equal" id="{36981048-8C82-4906-BEE0-56F9A087BC42}">
            <xm:f>Lookups!$A$12</xm:f>
            <x14:dxf>
              <font>
                <b/>
                <i val="0"/>
                <color theme="0"/>
              </font>
              <fill>
                <patternFill>
                  <bgColor rgb="FFFF0000"/>
                </patternFill>
              </fill>
            </x14:dxf>
          </x14:cfRule>
          <x14:cfRule type="cellIs" priority="15" operator="equal" id="{53E622DC-2230-4E14-BEE8-C61F8940DB28}">
            <xm:f>Lookups!$A$11</xm:f>
            <x14:dxf>
              <font>
                <b/>
                <i val="0"/>
                <color theme="0"/>
              </font>
              <fill>
                <patternFill>
                  <bgColor rgb="FFFFC000"/>
                </patternFill>
              </fill>
            </x14:dxf>
          </x14:cfRule>
          <x14:cfRule type="cellIs" priority="16" operator="equal" id="{B715A594-8891-46C0-BB6C-D2EE50F1FE70}">
            <xm:f>Lookups!$A$10</xm:f>
            <x14:dxf>
              <font>
                <b/>
                <i val="0"/>
                <color theme="0"/>
              </font>
              <fill>
                <patternFill>
                  <bgColor rgb="FF00B050"/>
                </patternFill>
              </fill>
            </x14:dxf>
          </x14:cfRule>
          <xm:sqref>E1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Lookups!$A$36:$A$37</xm:f>
          </x14:formula1>
          <xm:sqref>F147:F149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P29"/>
  <sheetViews>
    <sheetView topLeftCell="B1" workbookViewId="0">
      <selection activeCell="C20" sqref="C20"/>
    </sheetView>
  </sheetViews>
  <sheetFormatPr baseColWidth="10" defaultColWidth="0" defaultRowHeight="12.75" zeroHeight="1" x14ac:dyDescent="0.2"/>
  <cols>
    <col min="1" max="1" width="10.5703125" hidden="1" customWidth="1"/>
    <col min="2" max="2" width="9.140625" customWidth="1"/>
    <col min="3" max="3" width="89.5703125" customWidth="1"/>
    <col min="4" max="4" width="10.5703125" hidden="1" customWidth="1"/>
    <col min="5" max="5" width="9.140625" customWidth="1"/>
    <col min="6" max="6" width="101" customWidth="1"/>
    <col min="7" max="16" width="9.140625" hidden="1" customWidth="1"/>
    <col min="17" max="16384" width="9.140625" hidden="1"/>
  </cols>
  <sheetData>
    <row r="1" spans="1:16" ht="16.5" thickBot="1" x14ac:dyDescent="0.25">
      <c r="B1" s="402" t="str">
        <f>IF('Resumen e informe'!D4="","",'Resumen e informe'!D4&amp;IF(AND('Resumen e informe'!M4&lt;&gt;"",'Resumen e informe'!M6&lt;&gt;"")," (Assessment by "&amp;'Resumen e informe'!M4&amp;", "&amp;'Resumen e informe'!M6&amp;")",""))</f>
        <v/>
      </c>
      <c r="C1" s="403"/>
      <c r="D1" s="403"/>
      <c r="E1" s="403"/>
      <c r="F1" s="404"/>
    </row>
    <row r="2" spans="1:16" ht="13.5" thickBot="1" x14ac:dyDescent="0.25">
      <c r="B2" s="405" t="s">
        <v>467</v>
      </c>
      <c r="C2" s="405"/>
      <c r="D2" s="316"/>
      <c r="E2" s="405" t="str">
        <f>IF(SelectedLevelLetter="B", "Las informaciones del nivel intermedio aparecerían aquí","Intermedio: Versión 2")</f>
        <v>Intermedio: Versión 2</v>
      </c>
      <c r="F2" s="405"/>
      <c r="G2" s="1" t="s">
        <v>468</v>
      </c>
      <c r="L2" s="1" t="s">
        <v>469</v>
      </c>
    </row>
    <row r="3" spans="1:16" ht="13.5" customHeight="1" thickBot="1" x14ac:dyDescent="0.25">
      <c r="A3" s="1" t="s">
        <v>466</v>
      </c>
      <c r="B3" s="259" t="str">
        <f>Lookups!$S$2</f>
        <v>A.  Sistemas de Gestión de Seguridad Alimentaria</v>
      </c>
      <c r="C3" s="259"/>
      <c r="D3" s="275" t="s">
        <v>466</v>
      </c>
      <c r="E3" s="259" t="str">
        <f>Lookups!$S$2</f>
        <v>A.  Sistemas de Gestión de Seguridad Alimentaria</v>
      </c>
      <c r="F3" s="259"/>
      <c r="G3" s="144" t="s">
        <v>461</v>
      </c>
      <c r="H3" s="144" t="s">
        <v>462</v>
      </c>
      <c r="I3" s="144" t="s">
        <v>463</v>
      </c>
      <c r="J3" s="144" t="s">
        <v>464</v>
      </c>
      <c r="K3" s="145" t="s">
        <v>465</v>
      </c>
      <c r="L3" s="165" t="s">
        <v>461</v>
      </c>
      <c r="M3" s="144" t="s">
        <v>462</v>
      </c>
      <c r="N3" s="144" t="s">
        <v>463</v>
      </c>
      <c r="O3" s="144" t="s">
        <v>464</v>
      </c>
      <c r="P3" s="145" t="s">
        <v>465</v>
      </c>
    </row>
    <row r="4" spans="1:16" ht="13.5" thickBot="1" x14ac:dyDescent="0.25">
      <c r="A4" s="244" t="str">
        <f>IF(J4&gt;0,$J$3,IF(I4&gt;0,$I$3,IF(H4&gt;0,$H$3,IF(G4&gt;0,$G$3,IF(K4&gt;0,$K$3,"")))))</f>
        <v/>
      </c>
      <c r="B4" s="260" t="s">
        <v>160</v>
      </c>
      <c r="C4" s="261" t="str">
        <f>IFERROR(LEFT(VLOOKUP(B4,'Lista de verificación'!$A:$B,2,FALSE),SEARCH(CHAR(10),VLOOKUP(B4,'Lista de verificación'!$A:$B,2,FALSE))),VLOOKUP(B4,'Lista de verificación'!$A:$B,2,FALSE))</f>
        <v xml:space="preserve">Especificaciones incluyendo la liberación del producto
</v>
      </c>
      <c r="D4" s="262" t="str">
        <f t="shared" ref="D4:D8" si="0">IF(O4&gt;0,$O$3,IF(N4&gt;0,$N$3,IF(M4&gt;0,$M$3,IF(L4&gt;0,$L$3,IF(P4&gt;0,$P$3,"")))))</f>
        <v/>
      </c>
      <c r="E4" s="260" t="s">
        <v>172</v>
      </c>
      <c r="F4" s="261" t="str">
        <f>IFERROR(LEFT(VLOOKUP(E4,'Lista de verificación'!$A:$B,2,FALSE),SEARCH(CHAR(10),VLOOKUP(E4,'Lista de verificación'!$A:$B,2,FALSE))),VLOOKUP(E4,'Lista de verificación'!$A:$B,2,FALSE))</f>
        <v xml:space="preserve">Trazabilidad
</v>
      </c>
      <c r="G4" s="147">
        <f>COUNTIF('Lista de verificación'!$J:$J,'Esquema de conformidad'!$B4 &amp; G$3)</f>
        <v>0</v>
      </c>
      <c r="H4" s="147">
        <f>COUNTIF('Lista de verificación'!$J:$J,'Esquema de conformidad'!$B4 &amp; H$3)</f>
        <v>0</v>
      </c>
      <c r="I4" s="147">
        <f>COUNTIF('Lista de verificación'!$J:$J,'Esquema de conformidad'!$B4 &amp; I$3)</f>
        <v>0</v>
      </c>
      <c r="J4" s="147">
        <f>COUNTIF('Lista de verificación'!$J:$J,'Esquema de conformidad'!$B4 &amp; J$3)</f>
        <v>0</v>
      </c>
      <c r="K4" s="149">
        <f>COUNTIF('Lista de verificación'!$J:$J,'Esquema de conformidad'!$B4 &amp; K$3)</f>
        <v>0</v>
      </c>
      <c r="L4" s="146">
        <f>COUNTIF('Lista de verificación'!$J:$J,'Esquema de conformidad'!$E4 &amp; L$3)</f>
        <v>0</v>
      </c>
      <c r="M4" s="147">
        <f>COUNTIF('Lista de verificación'!$J:$J,'Esquema de conformidad'!$E4 &amp; M$3)</f>
        <v>0</v>
      </c>
      <c r="N4" s="147">
        <f>COUNTIF('Lista de verificación'!$J:$J,'Esquema de conformidad'!$E4 &amp; N$3)</f>
        <v>0</v>
      </c>
      <c r="O4" s="147">
        <f>COUNTIF('Lista de verificación'!$J:$J,'Esquema de conformidad'!$E4 &amp; O$3)</f>
        <v>0</v>
      </c>
      <c r="P4" s="149">
        <f>COUNTIF('Lista de verificación'!$J:$J,'Esquema de conformidad'!$E4 &amp; P$3)</f>
        <v>0</v>
      </c>
    </row>
    <row r="5" spans="1:16" ht="13.5" thickBot="1" x14ac:dyDescent="0.25">
      <c r="A5" s="244" t="str">
        <f t="shared" ref="A5:A29" si="1">IF(J5&gt;0,$J$3,IF(I5&gt;0,$I$3,IF(H5&gt;0,$H$3,IF(G5&gt;0,$G$3,IF(K5&gt;0,$K$3,"")))))</f>
        <v/>
      </c>
      <c r="B5" s="260" t="s">
        <v>167</v>
      </c>
      <c r="C5" s="261" t="str">
        <f>IFERROR(LEFT(VLOOKUP(B5,'Lista de verificación'!$A:$B,2,FALSE),SEARCH(CHAR(10),VLOOKUP(B5,'Lista de verificación'!$A:$B,2,FALSE))),VLOOKUP(B5,'Lista de verificación'!$A:$B,2,FALSE))</f>
        <v xml:space="preserve">Trazabilidad
</v>
      </c>
      <c r="D5" s="262" t="str">
        <f t="shared" si="0"/>
        <v/>
      </c>
      <c r="E5" s="260" t="s">
        <v>177</v>
      </c>
      <c r="F5" s="261" t="str">
        <f>IFERROR(LEFT(VLOOKUP(E5,'Lista de verificación'!$A:$B,2,FALSE),SEARCH(CHAR(10),VLOOKUP(E5,'Lista de verificación'!$A:$B,2,FALSE))),VLOOKUP(E5,'Lista de verificación'!$A:$B,2,FALSE))</f>
        <v xml:space="preserve">Gestión de incidentes en la seguridad alimentaria
</v>
      </c>
      <c r="G5" s="147">
        <f>COUNTIF('Lista de verificación'!$J:$J,'Esquema de conformidad'!$B5 &amp; G$3)</f>
        <v>0</v>
      </c>
      <c r="H5" s="147">
        <f>COUNTIF('Lista de verificación'!$J:$J,'Esquema de conformidad'!$B5 &amp; H$3)</f>
        <v>0</v>
      </c>
      <c r="I5" s="147">
        <f>COUNTIF('Lista de verificación'!$J:$J,'Esquema de conformidad'!$B5 &amp; I$3)</f>
        <v>0</v>
      </c>
      <c r="J5" s="147">
        <f>COUNTIF('Lista de verificación'!$J:$J,'Esquema de conformidad'!$B5 &amp; J$3)</f>
        <v>0</v>
      </c>
      <c r="K5" s="149">
        <f>COUNTIF('Lista de verificación'!$J:$J,'Esquema de conformidad'!$B5 &amp; K$3)</f>
        <v>0</v>
      </c>
      <c r="L5" s="146">
        <f>COUNTIF('Lista de verificación'!$J:$J,'Esquema de conformidad'!$E5 &amp; L$3)</f>
        <v>0</v>
      </c>
      <c r="M5" s="147">
        <f>COUNTIF('Lista de verificación'!$J:$J,'Esquema de conformidad'!$E5 &amp; M$3)</f>
        <v>0</v>
      </c>
      <c r="N5" s="147">
        <f>COUNTIF('Lista de verificación'!$J:$J,'Esquema de conformidad'!$E5 &amp; N$3)</f>
        <v>0</v>
      </c>
      <c r="O5" s="147">
        <f>COUNTIF('Lista de verificación'!$J:$J,'Esquema de conformidad'!$E5 &amp; O$3)</f>
        <v>0</v>
      </c>
      <c r="P5" s="149">
        <f>COUNTIF('Lista de verificación'!$J:$J,'Esquema de conformidad'!$E5 &amp; P$3)</f>
        <v>0</v>
      </c>
    </row>
    <row r="6" spans="1:16" ht="13.5" thickBot="1" x14ac:dyDescent="0.25">
      <c r="A6" s="244" t="str">
        <f t="shared" si="1"/>
        <v/>
      </c>
      <c r="B6" s="260" t="s">
        <v>174</v>
      </c>
      <c r="C6" s="261" t="str">
        <f>IFERROR(LEFT(VLOOKUP(B6,'Lista de verificación'!$A:$B,2,FALSE),SEARCH(CHAR(10),VLOOKUP(B6,'Lista de verificación'!$A:$B,2,FALSE))),VLOOKUP(B6,'Lista de verificación'!$A:$B,2,FALSE))</f>
        <v xml:space="preserve">Gestión de incidentes en la seguridad alimentaria
</v>
      </c>
      <c r="D6" s="262" t="str">
        <f t="shared" si="0"/>
        <v/>
      </c>
      <c r="E6" s="260" t="s">
        <v>190</v>
      </c>
      <c r="F6" s="261" t="str">
        <f>IFERROR(LEFT(VLOOKUP(E6,'Lista de verificación'!$A:$B,2,FALSE),SEARCH(CHAR(10),VLOOKUP(E6,'Lista de verificación'!$A:$B,2,FALSE))),VLOOKUP(E6,'Lista de verificación'!$A:$B,2,FALSE))</f>
        <v xml:space="preserve">Responsabilidad de la dirección
</v>
      </c>
      <c r="G6" s="147">
        <f>COUNTIF('Lista de verificación'!$J:$J,'Esquema de conformidad'!$B6 &amp; G$3)</f>
        <v>0</v>
      </c>
      <c r="H6" s="147">
        <f>COUNTIF('Lista de verificación'!$J:$J,'Esquema de conformidad'!$B6 &amp; H$3)</f>
        <v>0</v>
      </c>
      <c r="I6" s="147">
        <f>COUNTIF('Lista de verificación'!$J:$J,'Esquema de conformidad'!$B6 &amp; I$3)</f>
        <v>0</v>
      </c>
      <c r="J6" s="147">
        <f>COUNTIF('Lista de verificación'!$J:$J,'Esquema de conformidad'!$B6 &amp; J$3)</f>
        <v>0</v>
      </c>
      <c r="K6" s="149">
        <f>COUNTIF('Lista de verificación'!$J:$J,'Esquema de conformidad'!$B6 &amp; K$3)</f>
        <v>0</v>
      </c>
      <c r="L6" s="146">
        <f>COUNTIF('Lista de verificación'!$J:$J,'Esquema de conformidad'!$E6 &amp; L$3)</f>
        <v>0</v>
      </c>
      <c r="M6" s="147">
        <f>COUNTIF('Lista de verificación'!$J:$J,'Esquema de conformidad'!$E6 &amp; M$3)</f>
        <v>0</v>
      </c>
      <c r="N6" s="147">
        <f>COUNTIF('Lista de verificación'!$J:$J,'Esquema de conformidad'!$E6 &amp; N$3)</f>
        <v>0</v>
      </c>
      <c r="O6" s="147">
        <f>COUNTIF('Lista de verificación'!$J:$J,'Esquema de conformidad'!$E6 &amp; O$3)</f>
        <v>0</v>
      </c>
      <c r="P6" s="149">
        <f>COUNTIF('Lista de verificación'!$J:$J,'Esquema de conformidad'!$E6 &amp; P$3)</f>
        <v>0</v>
      </c>
    </row>
    <row r="7" spans="1:16" ht="13.5" thickBot="1" x14ac:dyDescent="0.25">
      <c r="A7" s="244" t="str">
        <f t="shared" si="1"/>
        <v/>
      </c>
      <c r="B7" s="260" t="s">
        <v>182</v>
      </c>
      <c r="C7" s="261" t="str">
        <f>IFERROR(LEFT(VLOOKUP(B7,'Lista de verificación'!$A:$B,2,FALSE),SEARCH(CHAR(10),VLOOKUP(B7,'Lista de verificación'!$A:$B,2,FALSE))),VLOOKUP(B7,'Lista de verificación'!$A:$B,2,FALSE))</f>
        <v xml:space="preserve">Control de productos disconformes
</v>
      </c>
      <c r="D7" s="262" t="str">
        <f t="shared" si="0"/>
        <v/>
      </c>
      <c r="E7" s="260" t="s">
        <v>196</v>
      </c>
      <c r="F7" s="261" t="str">
        <f>IFERROR(LEFT(VLOOKUP(E7,'Lista de verificación'!$A:$B,2,FALSE),SEARCH(CHAR(10),VLOOKUP(E7,'Lista de verificación'!$A:$B,2,FALSE))),VLOOKUP(E7,'Lista de verificación'!$A:$B,2,FALSE))</f>
        <v xml:space="preserve">Requisitos generales de documentación
</v>
      </c>
      <c r="G7" s="147">
        <f>COUNTIF('Lista de verificación'!$J:$J,'Esquema de conformidad'!$B7 &amp; G$3)</f>
        <v>0</v>
      </c>
      <c r="H7" s="147">
        <f>COUNTIF('Lista de verificación'!$J:$J,'Esquema de conformidad'!$B7 &amp; H$3)</f>
        <v>0</v>
      </c>
      <c r="I7" s="147">
        <f>COUNTIF('Lista de verificación'!$J:$J,'Esquema de conformidad'!$B7 &amp; I$3)</f>
        <v>0</v>
      </c>
      <c r="J7" s="147">
        <f>COUNTIF('Lista de verificación'!$J:$J,'Esquema de conformidad'!$B7 &amp; J$3)</f>
        <v>0</v>
      </c>
      <c r="K7" s="149">
        <f>COUNTIF('Lista de verificación'!$J:$J,'Esquema de conformidad'!$B7 &amp; K$3)</f>
        <v>0</v>
      </c>
      <c r="L7" s="146">
        <f>COUNTIF('Lista de verificación'!$J:$J,'Esquema de conformidad'!$E7 &amp; L$3)</f>
        <v>0</v>
      </c>
      <c r="M7" s="147">
        <f>COUNTIF('Lista de verificación'!$J:$J,'Esquema de conformidad'!$E7 &amp; M$3)</f>
        <v>0</v>
      </c>
      <c r="N7" s="147">
        <f>COUNTIF('Lista de verificación'!$J:$J,'Esquema de conformidad'!$E7 &amp; N$3)</f>
        <v>0</v>
      </c>
      <c r="O7" s="147">
        <f>COUNTIF('Lista de verificación'!$J:$J,'Esquema de conformidad'!$E7 &amp; O$3)</f>
        <v>0</v>
      </c>
      <c r="P7" s="149">
        <f>COUNTIF('Lista de verificación'!$J:$J,'Esquema de conformidad'!$E7 &amp; P$3)</f>
        <v>0</v>
      </c>
    </row>
    <row r="8" spans="1:16" ht="13.5" thickBot="1" x14ac:dyDescent="0.25">
      <c r="A8" s="244" t="str">
        <f t="shared" si="1"/>
        <v/>
      </c>
      <c r="B8" s="260" t="s">
        <v>185</v>
      </c>
      <c r="C8" s="261" t="str">
        <f>IFERROR(LEFT(VLOOKUP(B8,'Lista de verificación'!$A:$B,2,FALSE),SEARCH(CHAR(10),VLOOKUP(B8,'Lista de verificación'!$A:$B,2,FALSE))),VLOOKUP(B8,'Lista de verificación'!$A:$B,2,FALSE))</f>
        <v xml:space="preserve">Acción correctiva
</v>
      </c>
      <c r="D8" s="262" t="str">
        <f t="shared" si="0"/>
        <v/>
      </c>
      <c r="E8" s="260" t="s">
        <v>200</v>
      </c>
      <c r="F8" s="261" t="str">
        <f>IFERROR(LEFT(VLOOKUP(E8,'Lista de verificación'!$A:$B,2,FALSE),SEARCH(CHAR(10),VLOOKUP(E8,'Lista de verificación'!$A:$B,2,FALSE))),VLOOKUP(E8,'Lista de verificación'!$A:$B,2,FALSE))</f>
        <v xml:space="preserve">Control de dispositivos de medición y de seguimiento
</v>
      </c>
      <c r="G8" s="147">
        <f>COUNTIF('Lista de verificación'!$J:$J,'Esquema de conformidad'!$B8 &amp; G$3)</f>
        <v>0</v>
      </c>
      <c r="H8" s="147">
        <f>COUNTIF('Lista de verificación'!$J:$J,'Esquema de conformidad'!$B8 &amp; H$3)</f>
        <v>0</v>
      </c>
      <c r="I8" s="147">
        <f>COUNTIF('Lista de verificación'!$J:$J,'Esquema de conformidad'!$B8 &amp; I$3)</f>
        <v>0</v>
      </c>
      <c r="J8" s="147">
        <f>COUNTIF('Lista de verificación'!$J:$J,'Esquema de conformidad'!$B8 &amp; J$3)</f>
        <v>0</v>
      </c>
      <c r="K8" s="149">
        <f>COUNTIF('Lista de verificación'!$J:$J,'Esquema de conformidad'!$B8 &amp; K$3)</f>
        <v>0</v>
      </c>
      <c r="L8" s="146">
        <f>COUNTIF('Lista de verificación'!$J:$J,'Esquema de conformidad'!$E8 &amp; L$3)</f>
        <v>0</v>
      </c>
      <c r="M8" s="147">
        <f>COUNTIF('Lista de verificación'!$J:$J,'Esquema de conformidad'!$E8 &amp; M$3)</f>
        <v>0</v>
      </c>
      <c r="N8" s="147">
        <f>COUNTIF('Lista de verificación'!$J:$J,'Esquema de conformidad'!$E8 &amp; N$3)</f>
        <v>0</v>
      </c>
      <c r="O8" s="147">
        <f>COUNTIF('Lista de verificación'!$J:$J,'Esquema de conformidad'!$E8 &amp; O$3)</f>
        <v>0</v>
      </c>
      <c r="P8" s="149">
        <f>COUNTIF('Lista de verificación'!$J:$J,'Esquema de conformidad'!$E8 &amp; P$3)</f>
        <v>0</v>
      </c>
    </row>
    <row r="9" spans="1:16" ht="13.5" thickBot="1" x14ac:dyDescent="0.25">
      <c r="A9" s="244" t="str">
        <f t="shared" si="1"/>
        <v/>
      </c>
      <c r="B9" s="260" t="s">
        <v>188</v>
      </c>
      <c r="C9" s="261" t="str">
        <f>IFERROR(LEFT(VLOOKUP(B9,'Lista de verificación'!$A:$B,2,FALSE),SEARCH(CHAR(10),VLOOKUP(B9,'Lista de verificación'!$A:$B,2,FALSE))),VLOOKUP(B9,'Lista de verificación'!$A:$B,2,FALSE))</f>
        <v xml:space="preserve">Responsabilidad de la dirección
</v>
      </c>
      <c r="D9" s="262" t="str">
        <f t="shared" ref="D9:D14" si="2">IF(O9&gt;0,$O$3,IF(N9&gt;0,$N$3,IF(M9&gt;0,$M$3,IF(L9&gt;0,$L$3,IF(P9&gt;0,$P$3,"")))))</f>
        <v/>
      </c>
      <c r="E9" s="260" t="s">
        <v>206</v>
      </c>
      <c r="F9" s="261" t="str">
        <f>IFERROR(LEFT(VLOOKUP(E9,'Lista de verificación'!$A:$B,2,FALSE),SEARCH(CHAR(10),VLOOKUP(E9,'Lista de verificación'!$A:$B,2,FALSE))),VLOOKUP(E9,'Lista de verificación'!$A:$B,2,FALSE))</f>
        <v xml:space="preserve">Formación
</v>
      </c>
      <c r="G9" s="147">
        <f>COUNTIF('Lista de verificación'!$J:$J,'Esquema de conformidad'!$B9 &amp; G$3)</f>
        <v>0</v>
      </c>
      <c r="H9" s="147">
        <f>COUNTIF('Lista de verificación'!$J:$J,'Esquema de conformidad'!$B9 &amp; H$3)</f>
        <v>0</v>
      </c>
      <c r="I9" s="147">
        <f>COUNTIF('Lista de verificación'!$J:$J,'Esquema de conformidad'!$B9 &amp; I$3)</f>
        <v>0</v>
      </c>
      <c r="J9" s="147">
        <f>COUNTIF('Lista de verificación'!$J:$J,'Esquema de conformidad'!$B9 &amp; J$3)</f>
        <v>0</v>
      </c>
      <c r="K9" s="149">
        <f>COUNTIF('Lista de verificación'!$J:$J,'Esquema de conformidad'!$B9 &amp; K$3)</f>
        <v>0</v>
      </c>
      <c r="L9" s="146">
        <f>COUNTIF('Lista de verificación'!$J:$J,'Esquema de conformidad'!$E9 &amp; L$3)</f>
        <v>0</v>
      </c>
      <c r="M9" s="147">
        <f>COUNTIF('Lista de verificación'!$J:$J,'Esquema de conformidad'!$E9 &amp; M$3)</f>
        <v>0</v>
      </c>
      <c r="N9" s="147">
        <f>COUNTIF('Lista de verificación'!$J:$J,'Esquema de conformidad'!$E9 &amp; N$3)</f>
        <v>0</v>
      </c>
      <c r="O9" s="147">
        <f>COUNTIF('Lista de verificación'!$J:$J,'Esquema de conformidad'!$E9 &amp; O$3)</f>
        <v>0</v>
      </c>
      <c r="P9" s="149">
        <f>COUNTIF('Lista de verificación'!$J:$J,'Esquema de conformidad'!$E9 &amp; P$3)</f>
        <v>0</v>
      </c>
    </row>
    <row r="10" spans="1:16" ht="13.5" thickBot="1" x14ac:dyDescent="0.25">
      <c r="A10" s="244" t="str">
        <f t="shared" si="1"/>
        <v/>
      </c>
      <c r="B10" s="260" t="s">
        <v>193</v>
      </c>
      <c r="C10" s="261" t="str">
        <f>IFERROR(LEFT(VLOOKUP(B10,'Lista de verificación'!$A:$B,2,FALSE),SEARCH(CHAR(10),VLOOKUP(B10,'Lista de verificación'!$A:$B,2,FALSE))),VLOOKUP(B10,'Lista de verificación'!$A:$B,2,FALSE))</f>
        <v xml:space="preserve">Requisitos de mantenimiento de registros
</v>
      </c>
      <c r="D10" s="262" t="str">
        <f t="shared" si="2"/>
        <v/>
      </c>
      <c r="E10" s="260" t="s">
        <v>211</v>
      </c>
      <c r="F10" s="261" t="str">
        <f>IFERROR(LEFT(VLOOKUP(E10,'Lista de verificación'!$A:$B,2,FALSE),SEARCH(CHAR(10),VLOOKUP(E10,'Lista de verificación'!$A:$B,2,FALSE))),VLOOKUP(E10,'Lista de verificación'!$A:$B,2,FALSE))</f>
        <v xml:space="preserve">Procedimientos
</v>
      </c>
      <c r="G10" s="147">
        <f>COUNTIF('Lista de verificación'!$J:$J,'Esquema de conformidad'!$B10 &amp; G$3)</f>
        <v>0</v>
      </c>
      <c r="H10" s="147">
        <f>COUNTIF('Lista de verificación'!$J:$J,'Esquema de conformidad'!$B10 &amp; H$3)</f>
        <v>0</v>
      </c>
      <c r="I10" s="147">
        <f>COUNTIF('Lista de verificación'!$J:$J,'Esquema de conformidad'!$B10 &amp; I$3)</f>
        <v>0</v>
      </c>
      <c r="J10" s="147">
        <f>COUNTIF('Lista de verificación'!$J:$J,'Esquema de conformidad'!$B10 &amp; J$3)</f>
        <v>0</v>
      </c>
      <c r="K10" s="149">
        <f>COUNTIF('Lista de verificación'!$J:$J,'Esquema de conformidad'!$B10 &amp; K$3)</f>
        <v>0</v>
      </c>
      <c r="L10" s="146">
        <f>COUNTIF('Lista de verificación'!$J:$J,'Esquema de conformidad'!$E10 &amp; L$3)</f>
        <v>0</v>
      </c>
      <c r="M10" s="147">
        <f>COUNTIF('Lista de verificación'!$J:$J,'Esquema de conformidad'!$E10 &amp; M$3)</f>
        <v>0</v>
      </c>
      <c r="N10" s="147">
        <f>COUNTIF('Lista de verificación'!$J:$J,'Esquema de conformidad'!$E10 &amp; N$3)</f>
        <v>0</v>
      </c>
      <c r="O10" s="147">
        <f>COUNTIF('Lista de verificación'!$J:$J,'Esquema de conformidad'!$E10 &amp; O$3)</f>
        <v>0</v>
      </c>
      <c r="P10" s="149">
        <f>COUNTIF('Lista de verificación'!$J:$J,'Esquema de conformidad'!$E10 &amp; P$3)</f>
        <v>0</v>
      </c>
    </row>
    <row r="11" spans="1:16" ht="13.5" thickBot="1" x14ac:dyDescent="0.25">
      <c r="A11" s="244" t="str">
        <f t="shared" si="1"/>
        <v/>
      </c>
      <c r="B11" s="260" t="s">
        <v>198</v>
      </c>
      <c r="C11" s="261" t="str">
        <f>IFERROR(LEFT(VLOOKUP(B11,'Lista de verificación'!$A:$B,2,FALSE),SEARCH(CHAR(10),VLOOKUP(B11,'Lista de verificación'!$A:$B,2,FALSE))),VLOOKUP(B11,'Lista de verificación'!$A:$B,2,FALSE))</f>
        <v xml:space="preserve">Control de dispositivos de medición y de seguimiento
</v>
      </c>
      <c r="D11" s="262" t="str">
        <f t="shared" si="2"/>
        <v/>
      </c>
      <c r="E11" s="260" t="s">
        <v>214</v>
      </c>
      <c r="F11" s="261" t="str">
        <f>IFERROR(LEFT(VLOOKUP(E11,'Lista de verificación'!$A:$B,2,FALSE),SEARCH(CHAR(10),VLOOKUP(E11,'Lista de verificación'!$A:$B,2,FALSE))),VLOOKUP(E11,'Lista de verificación'!$A:$B,2,FALSE))</f>
        <v xml:space="preserve">Tratamiento de reclamaciones
</v>
      </c>
      <c r="G11" s="147">
        <f>COUNTIF('Lista de verificación'!$J:$J,'Esquema de conformidad'!$B11 &amp; G$3)</f>
        <v>0</v>
      </c>
      <c r="H11" s="147">
        <f>COUNTIF('Lista de verificación'!$J:$J,'Esquema de conformidad'!$B11 &amp; H$3)</f>
        <v>0</v>
      </c>
      <c r="I11" s="147">
        <f>COUNTIF('Lista de verificación'!$J:$J,'Esquema de conformidad'!$B11 &amp; I$3)</f>
        <v>0</v>
      </c>
      <c r="J11" s="147">
        <f>COUNTIF('Lista de verificación'!$J:$J,'Esquema de conformidad'!$B11 &amp; J$3)</f>
        <v>0</v>
      </c>
      <c r="K11" s="149">
        <f>COUNTIF('Lista de verificación'!$J:$J,'Esquema de conformidad'!$B11 &amp; K$3)</f>
        <v>0</v>
      </c>
      <c r="L11" s="146">
        <f>COUNTIF('Lista de verificación'!$J:$J,'Esquema de conformidad'!$E11 &amp; L$3)</f>
        <v>0</v>
      </c>
      <c r="M11" s="147">
        <f>COUNTIF('Lista de verificación'!$J:$J,'Esquema de conformidad'!$E11 &amp; M$3)</f>
        <v>0</v>
      </c>
      <c r="N11" s="147">
        <f>COUNTIF('Lista de verificación'!$J:$J,'Esquema de conformidad'!$E11 &amp; N$3)</f>
        <v>0</v>
      </c>
      <c r="O11" s="147">
        <f>COUNTIF('Lista de verificación'!$J:$J,'Esquema de conformidad'!$E11 &amp; O$3)</f>
        <v>0</v>
      </c>
      <c r="P11" s="149">
        <f>COUNTIF('Lista de verificación'!$J:$J,'Esquema de conformidad'!$E11 &amp; P$3)</f>
        <v>0</v>
      </c>
    </row>
    <row r="12" spans="1:16" ht="13.5" thickBot="1" x14ac:dyDescent="0.25">
      <c r="A12" s="244" t="str">
        <f t="shared" si="1"/>
        <v/>
      </c>
      <c r="B12" s="260" t="s">
        <v>203</v>
      </c>
      <c r="C12" s="261" t="str">
        <f>IFERROR(LEFT(VLOOKUP(B12,'Lista de verificación'!$A:$B,2,FALSE),SEARCH(CHAR(10),VLOOKUP(B12,'Lista de verificación'!$A:$B,2,FALSE))),VLOOKUP(B12,'Lista de verificación'!$A:$B,2,FALSE))</f>
        <v xml:space="preserve">Formación
</v>
      </c>
      <c r="D12" s="262" t="str">
        <f t="shared" si="2"/>
        <v/>
      </c>
      <c r="E12" s="260" t="s">
        <v>217</v>
      </c>
      <c r="F12" s="261" t="str">
        <f>IFERROR(LEFT(VLOOKUP(E12,'Lista de verificación'!$A:$B,2,FALSE),SEARCH(CHAR(10),VLOOKUP(E12,'Lista de verificación'!$A:$B,2,FALSE))),VLOOKUP(E12,'Lista de verificación'!$A:$B,2,FALSE))</f>
        <v xml:space="preserve">Análisis del producto
</v>
      </c>
      <c r="G12" s="147">
        <f>COUNTIF('Lista de verificación'!$J:$J,'Esquema de conformidad'!$B12 &amp; G$3)</f>
        <v>0</v>
      </c>
      <c r="H12" s="147">
        <f>COUNTIF('Lista de verificación'!$J:$J,'Esquema de conformidad'!$B12 &amp; H$3)</f>
        <v>0</v>
      </c>
      <c r="I12" s="147">
        <f>COUNTIF('Lista de verificación'!$J:$J,'Esquema de conformidad'!$B12 &amp; I$3)</f>
        <v>0</v>
      </c>
      <c r="J12" s="147">
        <f>COUNTIF('Lista de verificación'!$J:$J,'Esquema de conformidad'!$B12 &amp; J$3)</f>
        <v>0</v>
      </c>
      <c r="K12" s="149">
        <f>COUNTIF('Lista de verificación'!$J:$J,'Esquema de conformidad'!$B12 &amp; K$3)</f>
        <v>0</v>
      </c>
      <c r="L12" s="146">
        <f>COUNTIF('Lista de verificación'!$J:$J,'Esquema de conformidad'!$E12 &amp; L$3)</f>
        <v>0</v>
      </c>
      <c r="M12" s="147">
        <f>COUNTIF('Lista de verificación'!$J:$J,'Esquema de conformidad'!$E12 &amp; M$3)</f>
        <v>0</v>
      </c>
      <c r="N12" s="147">
        <f>COUNTIF('Lista de verificación'!$J:$J,'Esquema de conformidad'!$E12 &amp; N$3)</f>
        <v>0</v>
      </c>
      <c r="O12" s="147">
        <f>COUNTIF('Lista de verificación'!$J:$J,'Esquema de conformidad'!$E12 &amp; O$3)</f>
        <v>0</v>
      </c>
      <c r="P12" s="149">
        <f>COUNTIF('Lista de verificación'!$J:$J,'Esquema de conformidad'!$E12 &amp; P$3)</f>
        <v>0</v>
      </c>
    </row>
    <row r="13" spans="1:16" ht="13.5" thickBot="1" x14ac:dyDescent="0.25">
      <c r="A13" s="244"/>
      <c r="B13" s="260"/>
      <c r="C13" s="261"/>
      <c r="D13" s="262" t="str">
        <f t="shared" si="2"/>
        <v/>
      </c>
      <c r="E13" s="260" t="s">
        <v>220</v>
      </c>
      <c r="F13" s="261" t="str">
        <f>IFERROR(LEFT(VLOOKUP(E13,'Lista de verificación'!$A:$B,2,FALSE),SEARCH(CHAR(10),VLOOKUP(E13,'Lista de verificación'!$A:$B,2,FALSE))),VLOOKUP(E13,'Lista de verificación'!$A:$B,2,FALSE))</f>
        <v xml:space="preserve">Compras
</v>
      </c>
      <c r="G13" s="147"/>
      <c r="H13" s="147"/>
      <c r="I13" s="147"/>
      <c r="J13" s="147"/>
      <c r="K13" s="149"/>
      <c r="L13" s="146">
        <f>COUNTIF('Lista de verificación'!$J:$J,'Esquema de conformidad'!$E13 &amp; L$3)</f>
        <v>0</v>
      </c>
      <c r="M13" s="147">
        <f>COUNTIF('Lista de verificación'!$J:$J,'Esquema de conformidad'!$E13 &amp; M$3)</f>
        <v>0</v>
      </c>
      <c r="N13" s="147">
        <f>COUNTIF('Lista de verificación'!$J:$J,'Esquema de conformidad'!$E13 &amp; N$3)</f>
        <v>0</v>
      </c>
      <c r="O13" s="147">
        <f>COUNTIF('Lista de verificación'!$J:$J,'Esquema de conformidad'!$E13 &amp; O$3)</f>
        <v>0</v>
      </c>
      <c r="P13" s="149">
        <f>COUNTIF('Lista de verificación'!$J:$J,'Esquema de conformidad'!$E13 &amp; P$3)</f>
        <v>0</v>
      </c>
    </row>
    <row r="14" spans="1:16" ht="13.5" thickBot="1" x14ac:dyDescent="0.25">
      <c r="A14" s="244"/>
      <c r="B14" s="260"/>
      <c r="C14" s="261"/>
      <c r="D14" s="262" t="str">
        <f t="shared" si="2"/>
        <v/>
      </c>
      <c r="E14" s="260" t="s">
        <v>222</v>
      </c>
      <c r="F14" s="261" t="str">
        <f>IFERROR(LEFT(VLOOKUP(E14,'Lista de verificación'!$A:$B,2,FALSE),SEARCH(CHAR(10),VLOOKUP(E14,'Lista de verificación'!$A:$B,2,FALSE))),VLOOKUP(E14,'Lista de verificación'!$A:$B,2,FALSE))</f>
        <v xml:space="preserve">Aprobación del proveedor y seguimiento del cumplimiento
</v>
      </c>
      <c r="G14" s="147"/>
      <c r="H14" s="147"/>
      <c r="I14" s="147"/>
      <c r="J14" s="147"/>
      <c r="K14" s="149"/>
      <c r="L14" s="146">
        <f>COUNTIF('Lista de verificación'!$J:$J,'Esquema de conformidad'!$E14 &amp; L$3)</f>
        <v>0</v>
      </c>
      <c r="M14" s="147">
        <f>COUNTIF('Lista de verificación'!$J:$J,'Esquema de conformidad'!$E14 &amp; M$3)</f>
        <v>0</v>
      </c>
      <c r="N14" s="147">
        <f>COUNTIF('Lista de verificación'!$J:$J,'Esquema de conformidad'!$E14 &amp; N$3)</f>
        <v>0</v>
      </c>
      <c r="O14" s="147">
        <f>COUNTIF('Lista de verificación'!$J:$J,'Esquema de conformidad'!$E14 &amp; O$3)</f>
        <v>0</v>
      </c>
      <c r="P14" s="149">
        <f>COUNTIF('Lista de verificación'!$J:$J,'Esquema de conformidad'!$E14 &amp; P$3)</f>
        <v>0</v>
      </c>
    </row>
    <row r="15" spans="1:16" ht="13.5" thickBot="1" x14ac:dyDescent="0.25">
      <c r="A15" s="244"/>
      <c r="B15" s="261"/>
      <c r="C15" s="261"/>
      <c r="D15" s="262" t="str">
        <f t="shared" ref="D15:D27" si="3">IF(O15&gt;0,$O$3,IF(N15&gt;0,$N$3,IF(M15&gt;0,$M$3,IF(L15&gt;0,$L$3,IF(P15&gt;0,$P$3,"")))))</f>
        <v/>
      </c>
      <c r="E15" s="261"/>
      <c r="F15" s="261"/>
      <c r="G15" s="147"/>
      <c r="H15" s="147"/>
      <c r="I15" s="147"/>
      <c r="J15" s="147"/>
      <c r="K15" s="149"/>
      <c r="L15" s="146"/>
      <c r="M15" s="147"/>
      <c r="N15" s="147"/>
      <c r="O15" s="147"/>
      <c r="P15" s="149"/>
    </row>
    <row r="16" spans="1:16" ht="13.5" customHeight="1" thickBot="1" x14ac:dyDescent="0.25">
      <c r="A16" s="244"/>
      <c r="B16" s="259" t="str">
        <f>Lookups!$S$3</f>
        <v>B.  Buenas Prácticas de Fabricación (BPF)</v>
      </c>
      <c r="C16" s="259"/>
      <c r="D16" s="262" t="str">
        <f t="shared" si="3"/>
        <v/>
      </c>
      <c r="E16" s="259" t="str">
        <f>Lookups!$S$3</f>
        <v>B.  Buenas Prácticas de Fabricación (BPF)</v>
      </c>
      <c r="F16" s="259"/>
      <c r="G16" s="147"/>
      <c r="H16" s="147"/>
      <c r="I16" s="147"/>
      <c r="J16" s="147"/>
      <c r="K16" s="149"/>
      <c r="L16" s="146"/>
      <c r="M16" s="147"/>
      <c r="N16" s="147"/>
      <c r="O16" s="147"/>
      <c r="P16" s="149"/>
    </row>
    <row r="17" spans="1:16" ht="13.5" thickBot="1" x14ac:dyDescent="0.25">
      <c r="A17" s="244" t="str">
        <f t="shared" si="1"/>
        <v/>
      </c>
      <c r="B17" s="260" t="s">
        <v>226</v>
      </c>
      <c r="C17" s="261" t="str">
        <f>IFERROR(LEFT(VLOOKUP(B17,'Lista de verificación'!$A:$B,2,FALSE),SEARCH(CHAR(10),VLOOKUP(B17,'Lista de verificación'!$A:$B,2,FALSE))),VLOOKUP(B17,'Lista de verificación'!$A:$B,2,FALSE))</f>
        <v xml:space="preserve">Higiene personal
</v>
      </c>
      <c r="D17" s="262" t="str">
        <f t="shared" si="3"/>
        <v/>
      </c>
      <c r="E17" s="260" t="s">
        <v>266</v>
      </c>
      <c r="F17" s="261" t="str">
        <f>IFERROR(LEFT(VLOOKUP(E17,'Lista de verificación'!$A:$B,2,FALSE),SEARCH(CHAR(10),VLOOKUP(E17,'Lista de verificación'!$A:$B,2,FALSE))),VLOOKUP(E17,'Lista de verificación'!$A:$B,2,FALSE))</f>
        <v xml:space="preserve">Almacenamiento y transporte
</v>
      </c>
      <c r="G17" s="147">
        <f>COUNTIF('Lista de verificación'!$J:$J,'Esquema de conformidad'!$B17 &amp; G$3)</f>
        <v>0</v>
      </c>
      <c r="H17" s="147">
        <f>COUNTIF('Lista de verificación'!$J:$J,'Esquema de conformidad'!$B17 &amp; H$3)</f>
        <v>0</v>
      </c>
      <c r="I17" s="147">
        <f>COUNTIF('Lista de verificación'!$J:$J,'Esquema de conformidad'!$B17 &amp; I$3)</f>
        <v>0</v>
      </c>
      <c r="J17" s="147">
        <f>COUNTIF('Lista de verificación'!$J:$J,'Esquema de conformidad'!$B17 &amp; J$3)</f>
        <v>0</v>
      </c>
      <c r="K17" s="149">
        <f>COUNTIF('Lista de verificación'!$J:$J,'Esquema de conformidad'!$B17 &amp; K$3)</f>
        <v>0</v>
      </c>
      <c r="L17" s="146">
        <f>COUNTIF('Lista de verificación'!$J:$J,'Esquema de conformidad'!$E17 &amp; L$3)</f>
        <v>0</v>
      </c>
      <c r="M17" s="147">
        <f>COUNTIF('Lista de verificación'!$J:$J,'Esquema de conformidad'!$E17 &amp; M$3)</f>
        <v>0</v>
      </c>
      <c r="N17" s="147">
        <f>COUNTIF('Lista de verificación'!$J:$J,'Esquema de conformidad'!$E17 &amp; N$3)</f>
        <v>0</v>
      </c>
      <c r="O17" s="147">
        <f>COUNTIF('Lista de verificación'!$J:$J,'Esquema de conformidad'!$E17 &amp; O$3)</f>
        <v>0</v>
      </c>
      <c r="P17" s="149">
        <f>COUNTIF('Lista de verificación'!$J:$J,'Esquema de conformidad'!$E17 &amp; P$3)</f>
        <v>0</v>
      </c>
    </row>
    <row r="18" spans="1:16" ht="13.5" thickBot="1" x14ac:dyDescent="0.25">
      <c r="A18" s="244" t="str">
        <f t="shared" si="1"/>
        <v/>
      </c>
      <c r="B18" s="260" t="s">
        <v>233</v>
      </c>
      <c r="C18" s="261" t="str">
        <f>IFERROR(LEFT(VLOOKUP(B18,'Lista de verificación'!$A:$B,2,FALSE),SEARCH(CHAR(10),VLOOKUP(B18,'Lista de verificación'!$A:$B,2,FALSE))),VLOOKUP(B18,'Lista de verificación'!$A:$B,2,FALSE))</f>
        <v xml:space="preserve">Entorno de las instalaciones
</v>
      </c>
      <c r="D18" s="262" t="str">
        <f t="shared" si="3"/>
        <v/>
      </c>
      <c r="E18" s="260" t="s">
        <v>270</v>
      </c>
      <c r="F18" s="261" t="str">
        <f>IFERROR(LEFT(VLOOKUP(E18,'Lista de verificación'!$A:$B,2,FALSE),SEARCH(CHAR(10),VLOOKUP(E18,'Lista de verificación'!$A:$B,2,FALSE))),VLOOKUP(E18,'Lista de verificación'!$A:$B,2,FALSE))</f>
        <v xml:space="preserve">Mantenimiento de instalaciones y equipos
</v>
      </c>
      <c r="G18" s="147">
        <f>COUNTIF('Lista de verificación'!$J:$J,'Esquema de conformidad'!$B18 &amp; G$3)</f>
        <v>0</v>
      </c>
      <c r="H18" s="147">
        <f>COUNTIF('Lista de verificación'!$J:$J,'Esquema de conformidad'!$B18 &amp; H$3)</f>
        <v>0</v>
      </c>
      <c r="I18" s="147">
        <f>COUNTIF('Lista de verificación'!$J:$J,'Esquema de conformidad'!$B18 &amp; I$3)</f>
        <v>0</v>
      </c>
      <c r="J18" s="147">
        <f>COUNTIF('Lista de verificación'!$J:$J,'Esquema de conformidad'!$B18 &amp; J$3)</f>
        <v>0</v>
      </c>
      <c r="K18" s="149">
        <f>COUNTIF('Lista de verificación'!$J:$J,'Esquema de conformidad'!$B18 &amp; K$3)</f>
        <v>0</v>
      </c>
      <c r="L18" s="146">
        <f>COUNTIF('Lista de verificación'!$J:$J,'Esquema de conformidad'!$E18 &amp; L$3)</f>
        <v>0</v>
      </c>
      <c r="M18" s="147">
        <f>COUNTIF('Lista de verificación'!$J:$J,'Esquema de conformidad'!$E18 &amp; M$3)</f>
        <v>0</v>
      </c>
      <c r="N18" s="147">
        <f>COUNTIF('Lista de verificación'!$J:$J,'Esquema de conformidad'!$E18 &amp; N$3)</f>
        <v>0</v>
      </c>
      <c r="O18" s="147">
        <f>COUNTIF('Lista de verificación'!$J:$J,'Esquema de conformidad'!$E18 &amp; O$3)</f>
        <v>0</v>
      </c>
      <c r="P18" s="149">
        <f>COUNTIF('Lista de verificación'!$J:$J,'Esquema de conformidad'!$E18 &amp; P$3)</f>
        <v>0</v>
      </c>
    </row>
    <row r="19" spans="1:16" ht="13.5" customHeight="1" thickBot="1" x14ac:dyDescent="0.25">
      <c r="A19" s="244" t="str">
        <f t="shared" si="1"/>
        <v/>
      </c>
      <c r="B19" s="260" t="s">
        <v>240</v>
      </c>
      <c r="C19" s="261" t="str">
        <f>IFERROR(LEFT(VLOOKUP(B19,'Lista de verificación'!$A:$B,2,FALSE),SEARCH(CHAR(10),VLOOKUP(B19,'Lista de verificación'!$A:$B,2,FALSE))),VLOOKUP(B19,'Lista de verificación'!$A:$B,2,FALSE))</f>
        <v xml:space="preserve">Limpieza y desinfección
</v>
      </c>
      <c r="D19" s="262"/>
      <c r="E19" s="260"/>
      <c r="F19" s="261"/>
      <c r="G19" s="147">
        <f>COUNTIF('Lista de verificación'!$J:$J,'Esquema de conformidad'!$B19 &amp; G$3)</f>
        <v>0</v>
      </c>
      <c r="H19" s="147">
        <f>COUNTIF('Lista de verificación'!$J:$J,'Esquema de conformidad'!$B19 &amp; H$3)</f>
        <v>0</v>
      </c>
      <c r="I19" s="147">
        <f>COUNTIF('Lista de verificación'!$J:$J,'Esquema de conformidad'!$B19 &amp; I$3)</f>
        <v>0</v>
      </c>
      <c r="J19" s="147">
        <f>COUNTIF('Lista de verificación'!$J:$J,'Esquema de conformidad'!$B19 &amp; J$3)</f>
        <v>0</v>
      </c>
      <c r="K19" s="149">
        <f>COUNTIF('Lista de verificación'!$J:$J,'Esquema de conformidad'!$B19 &amp; K$3)</f>
        <v>0</v>
      </c>
      <c r="L19" s="146"/>
      <c r="M19" s="147"/>
      <c r="N19" s="147"/>
      <c r="O19" s="147"/>
      <c r="P19" s="149"/>
    </row>
    <row r="20" spans="1:16" ht="13.5" thickBot="1" x14ac:dyDescent="0.25">
      <c r="A20" s="244" t="str">
        <f t="shared" si="1"/>
        <v/>
      </c>
      <c r="B20" s="260" t="s">
        <v>244</v>
      </c>
      <c r="C20" s="261" t="str">
        <f>IFERROR(LEFT(VLOOKUP(B20,'Lista de verificación'!$A:$B,2,FALSE),SEARCH(CHAR(10),VLOOKUP(B20,'Lista de verificación'!$A:$B,2,FALSE))),VLOOKUP(B20,'Lista de verificación'!$A:$B,2,FALSE))</f>
        <v xml:space="preserve">Control de contaminación de productos
</v>
      </c>
      <c r="D20" s="262"/>
      <c r="E20" s="260"/>
      <c r="F20" s="261"/>
      <c r="G20" s="147">
        <f>COUNTIF('Lista de verificación'!$J:$J,'Esquema de conformidad'!$B20 &amp; G$3)</f>
        <v>0</v>
      </c>
      <c r="H20" s="147">
        <f>COUNTIF('Lista de verificación'!$J:$J,'Esquema de conformidad'!$B20 &amp; H$3)</f>
        <v>0</v>
      </c>
      <c r="I20" s="147">
        <f>COUNTIF('Lista de verificación'!$J:$J,'Esquema de conformidad'!$B20 &amp; I$3)</f>
        <v>0</v>
      </c>
      <c r="J20" s="147">
        <f>COUNTIF('Lista de verificación'!$J:$J,'Esquema de conformidad'!$B20 &amp; J$3)</f>
        <v>0</v>
      </c>
      <c r="K20" s="149">
        <f>COUNTIF('Lista de verificación'!$J:$J,'Esquema de conformidad'!$B20 &amp; K$3)</f>
        <v>0</v>
      </c>
      <c r="L20" s="146"/>
      <c r="M20" s="147"/>
      <c r="N20" s="147"/>
      <c r="O20" s="147"/>
      <c r="P20" s="149"/>
    </row>
    <row r="21" spans="1:16" ht="13.5" thickBot="1" x14ac:dyDescent="0.25">
      <c r="A21" s="244" t="str">
        <f t="shared" si="1"/>
        <v/>
      </c>
      <c r="B21" s="260" t="s">
        <v>246</v>
      </c>
      <c r="C21" s="261" t="str">
        <f>IFERROR(LEFT(VLOOKUP(B21,'Lista de verificación'!$A:$B,2,FALSE),SEARCH(CHAR(10),VLOOKUP(B21,'Lista de verificación'!$A:$B,2,FALSE))),VLOOKUP(B21,'Lista de verificación'!$A:$B,2,FALSE))</f>
        <v xml:space="preserve">Control de plagas
</v>
      </c>
      <c r="D21" s="262"/>
      <c r="E21" s="260"/>
      <c r="F21" s="261"/>
      <c r="G21" s="147">
        <f>COUNTIF('Lista de verificación'!$J:$J,'Esquema de conformidad'!$B21 &amp; G$3)</f>
        <v>0</v>
      </c>
      <c r="H21" s="147">
        <f>COUNTIF('Lista de verificación'!$J:$J,'Esquema de conformidad'!$B21 &amp; H$3)</f>
        <v>0</v>
      </c>
      <c r="I21" s="147">
        <f>COUNTIF('Lista de verificación'!$J:$J,'Esquema de conformidad'!$B21 &amp; I$3)</f>
        <v>0</v>
      </c>
      <c r="J21" s="147">
        <f>COUNTIF('Lista de verificación'!$J:$J,'Esquema de conformidad'!$B21 &amp; J$3)</f>
        <v>0</v>
      </c>
      <c r="K21" s="149">
        <f>COUNTIF('Lista de verificación'!$J:$J,'Esquema de conformidad'!$B21 &amp; K$3)</f>
        <v>0</v>
      </c>
      <c r="L21" s="146"/>
      <c r="M21" s="147"/>
      <c r="N21" s="147"/>
      <c r="O21" s="147"/>
      <c r="P21" s="149"/>
    </row>
    <row r="22" spans="1:16" ht="13.5" thickBot="1" x14ac:dyDescent="0.25">
      <c r="A22" s="244" t="str">
        <f t="shared" si="1"/>
        <v/>
      </c>
      <c r="B22" s="260" t="s">
        <v>251</v>
      </c>
      <c r="C22" s="261" t="str">
        <f>IFERROR(LEFT(VLOOKUP(B22,'Lista de verificación'!$A:$B,2,FALSE),SEARCH(CHAR(10),VLOOKUP(B22,'Lista de verificación'!$A:$B,2,FALSE))),VLOOKUP(B22,'Lista de verificación'!$A:$B,2,FALSE))</f>
        <v xml:space="preserve">Calidad del agua
</v>
      </c>
      <c r="D22" s="262"/>
      <c r="E22" s="260"/>
      <c r="F22" s="261"/>
      <c r="G22" s="147">
        <f>COUNTIF('Lista de verificación'!$J:$J,'Esquema de conformidad'!$B22 &amp; G$3)</f>
        <v>0</v>
      </c>
      <c r="H22" s="147">
        <f>COUNTIF('Lista de verificación'!$J:$J,'Esquema de conformidad'!$B22 &amp; H$3)</f>
        <v>0</v>
      </c>
      <c r="I22" s="147">
        <f>COUNTIF('Lista de verificación'!$J:$J,'Esquema de conformidad'!$B22 &amp; I$3)</f>
        <v>0</v>
      </c>
      <c r="J22" s="147">
        <f>COUNTIF('Lista de verificación'!$J:$J,'Esquema de conformidad'!$B22 &amp; J$3)</f>
        <v>0</v>
      </c>
      <c r="K22" s="149">
        <f>COUNTIF('Lista de verificación'!$J:$J,'Esquema de conformidad'!$B22 &amp; K$3)</f>
        <v>0</v>
      </c>
      <c r="L22" s="146"/>
      <c r="M22" s="147"/>
      <c r="N22" s="147"/>
      <c r="O22" s="147"/>
      <c r="P22" s="149"/>
    </row>
    <row r="23" spans="1:16" ht="13.5" thickBot="1" x14ac:dyDescent="0.25">
      <c r="A23" s="244" t="str">
        <f t="shared" si="1"/>
        <v/>
      </c>
      <c r="B23" s="260" t="s">
        <v>254</v>
      </c>
      <c r="C23" s="261" t="str">
        <f>IFERROR(LEFT(VLOOKUP(B23,'Lista de verificación'!$A:$B,2,FALSE),SEARCH(CHAR(10),VLOOKUP(B23,'Lista de verificación'!$A:$B,2,FALSE))),VLOOKUP(B23,'Lista de verificación'!$A:$B,2,FALSE))</f>
        <v xml:space="preserve">Instalaciones para el personal
</v>
      </c>
      <c r="D23" s="262"/>
      <c r="E23" s="260"/>
      <c r="F23" s="261"/>
      <c r="G23" s="147">
        <f>COUNTIF('Lista de verificación'!$J:$J,'Esquema de conformidad'!$B23 &amp; G$3)</f>
        <v>0</v>
      </c>
      <c r="H23" s="147">
        <f>COUNTIF('Lista de verificación'!$J:$J,'Esquema de conformidad'!$B23 &amp; H$3)</f>
        <v>0</v>
      </c>
      <c r="I23" s="147">
        <f>COUNTIF('Lista de verificación'!$J:$J,'Esquema de conformidad'!$B23 &amp; I$3)</f>
        <v>0</v>
      </c>
      <c r="J23" s="147">
        <f>COUNTIF('Lista de verificación'!$J:$J,'Esquema de conformidad'!$B23 &amp; J$3)</f>
        <v>0</v>
      </c>
      <c r="K23" s="149">
        <f>COUNTIF('Lista de verificación'!$J:$J,'Esquema de conformidad'!$B23 &amp; K$3)</f>
        <v>0</v>
      </c>
      <c r="L23" s="146"/>
      <c r="M23" s="147"/>
      <c r="N23" s="147"/>
      <c r="O23" s="147"/>
      <c r="P23" s="149"/>
    </row>
    <row r="24" spans="1:16" ht="13.5" thickBot="1" x14ac:dyDescent="0.25">
      <c r="A24" s="244" t="str">
        <f t="shared" si="1"/>
        <v/>
      </c>
      <c r="B24" s="260" t="s">
        <v>259</v>
      </c>
      <c r="C24" s="261" t="str">
        <f>IFERROR(LEFT(VLOOKUP(B24,'Lista de verificación'!$A:$B,2,FALSE),SEARCH(CHAR(10),VLOOKUP(B24,'Lista de verificación'!$A:$B,2,FALSE))),VLOOKUP(B24,'Lista de verificación'!$A:$B,2,FALSE))</f>
        <v xml:space="preserve">Gestión de residuos
</v>
      </c>
      <c r="D24" s="262"/>
      <c r="E24" s="260"/>
      <c r="F24" s="261"/>
      <c r="G24" s="147">
        <f>COUNTIF('Lista de verificación'!$J:$J,'Esquema de conformidad'!$B24 &amp; G$3)</f>
        <v>0</v>
      </c>
      <c r="H24" s="147">
        <f>COUNTIF('Lista de verificación'!$J:$J,'Esquema de conformidad'!$B24 &amp; H$3)</f>
        <v>0</v>
      </c>
      <c r="I24" s="147">
        <f>COUNTIF('Lista de verificación'!$J:$J,'Esquema de conformidad'!$B24 &amp; I$3)</f>
        <v>0</v>
      </c>
      <c r="J24" s="147">
        <f>COUNTIF('Lista de verificación'!$J:$J,'Esquema de conformidad'!$B24 &amp; J$3)</f>
        <v>0</v>
      </c>
      <c r="K24" s="149">
        <f>COUNTIF('Lista de verificación'!$J:$J,'Esquema de conformidad'!$B24 &amp; K$3)</f>
        <v>0</v>
      </c>
      <c r="L24" s="146"/>
      <c r="M24" s="147"/>
      <c r="N24" s="147"/>
      <c r="O24" s="147"/>
      <c r="P24" s="149"/>
    </row>
    <row r="25" spans="1:16" ht="13.5" thickBot="1" x14ac:dyDescent="0.25">
      <c r="A25" s="244" t="str">
        <f t="shared" si="1"/>
        <v/>
      </c>
      <c r="B25" s="260" t="s">
        <v>262</v>
      </c>
      <c r="C25" s="261" t="str">
        <f>IFERROR(LEFT(VLOOKUP(B25,'Lista de verificación'!$A:$B,2,FALSE),SEARCH(CHAR(10),VLOOKUP(B25,'Lista de verificación'!$A:$B,2,FALSE))),VLOOKUP(B25,'Lista de verificación'!$A:$B,2,FALSE))</f>
        <v xml:space="preserve">Almacenamiento y transporte
</v>
      </c>
      <c r="D25" s="262"/>
      <c r="E25" s="260"/>
      <c r="F25" s="261"/>
      <c r="G25" s="147">
        <f>COUNTIF('Lista de verificación'!$J:$J,'Esquema de conformidad'!$B25 &amp; G$3)</f>
        <v>0</v>
      </c>
      <c r="H25" s="147">
        <f>COUNTIF('Lista de verificación'!$J:$J,'Esquema de conformidad'!$B25 &amp; H$3)</f>
        <v>0</v>
      </c>
      <c r="I25" s="147">
        <f>COUNTIF('Lista de verificación'!$J:$J,'Esquema de conformidad'!$B25 &amp; I$3)</f>
        <v>0</v>
      </c>
      <c r="J25" s="147">
        <f>COUNTIF('Lista de verificación'!$J:$J,'Esquema de conformidad'!$B25 &amp; J$3)</f>
        <v>0</v>
      </c>
      <c r="K25" s="149">
        <f>COUNTIF('Lista de verificación'!$J:$J,'Esquema de conformidad'!$B25 &amp; K$3)</f>
        <v>0</v>
      </c>
      <c r="L25" s="146"/>
      <c r="M25" s="147"/>
      <c r="N25" s="147"/>
      <c r="O25" s="147"/>
      <c r="P25" s="149"/>
    </row>
    <row r="26" spans="1:16" ht="13.5" thickBot="1" x14ac:dyDescent="0.25">
      <c r="A26" s="244"/>
      <c r="B26" s="261"/>
      <c r="C26" s="261"/>
      <c r="D26" s="262"/>
      <c r="E26" s="261"/>
      <c r="F26" s="261"/>
      <c r="G26" s="147"/>
      <c r="H26" s="147"/>
      <c r="I26" s="147"/>
      <c r="J26" s="147"/>
      <c r="K26" s="149"/>
      <c r="L26" s="146"/>
      <c r="M26" s="147"/>
      <c r="N26" s="147"/>
      <c r="O26" s="147"/>
      <c r="P26" s="149"/>
    </row>
    <row r="27" spans="1:16" ht="13.5" customHeight="1" thickBot="1" x14ac:dyDescent="0.25">
      <c r="A27" s="244"/>
      <c r="B27" s="259" t="str">
        <f>Lookups!$S$4</f>
        <v>C. Control de Riesgos Alimentarios</v>
      </c>
      <c r="C27" s="259"/>
      <c r="D27" s="262" t="str">
        <f t="shared" si="3"/>
        <v/>
      </c>
      <c r="E27" s="259" t="str">
        <f>Lookups!$S$4</f>
        <v>C. Control de Riesgos Alimentarios</v>
      </c>
      <c r="F27" s="259"/>
      <c r="G27" s="147"/>
      <c r="H27" s="147"/>
      <c r="I27" s="147"/>
      <c r="J27" s="147"/>
      <c r="K27" s="149"/>
      <c r="L27" s="146"/>
      <c r="M27" s="147"/>
      <c r="N27" s="147"/>
      <c r="O27" s="147"/>
      <c r="P27" s="149"/>
    </row>
    <row r="28" spans="1:16" ht="13.5" customHeight="1" thickBot="1" x14ac:dyDescent="0.25">
      <c r="A28" s="244" t="str">
        <f t="shared" si="1"/>
        <v/>
      </c>
      <c r="B28" s="260" t="s">
        <v>277</v>
      </c>
      <c r="C28" s="261" t="str">
        <f>IFERROR(LEFT(VLOOKUP(B28,'Lista de verificación'!$A:$B,2,FALSE),SEARCH(CHAR(10),VLOOKUP(B28,'Lista de verificación'!$A:$B,2,FALSE))),VLOOKUP(B28,'Lista de verificación'!$A:$B,2,FALSE))</f>
        <v xml:space="preserve">Tareas preliminares
</v>
      </c>
      <c r="D28" s="262" t="str">
        <f t="shared" ref="D28:D29" si="4">IF(O28&gt;0,$O$3,IF(N28&gt;0,$N$3,IF(M28&gt;0,$M$3,IF(L28&gt;0,$L$3,IF(P28&gt;0,$P$3,"")))))</f>
        <v/>
      </c>
      <c r="E28" s="260" t="s">
        <v>290</v>
      </c>
      <c r="F28" s="261" t="str">
        <f>IFERROR(LEFT(VLOOKUP(E28,'Lista de verificación'!$A:$B,2,FALSE),SEARCH(CHAR(10),VLOOKUP(E28,'Lista de verificación'!$A:$B,2,FALSE))),VLOOKUP(E28,'Lista de verificación'!$A:$B,2,FALSE))</f>
        <v xml:space="preserve">APPCC
</v>
      </c>
      <c r="G28" s="147">
        <f>COUNTIF('Lista de verificación'!$J:$J,'Esquema de conformidad'!$B28 &amp; G$3)</f>
        <v>0</v>
      </c>
      <c r="H28" s="147">
        <f>COUNTIF('Lista de verificación'!$J:$J,'Esquema de conformidad'!$B28 &amp; H$3)</f>
        <v>0</v>
      </c>
      <c r="I28" s="147">
        <f>COUNTIF('Lista de verificación'!$J:$J,'Esquema de conformidad'!$B28 &amp; I$3)</f>
        <v>0</v>
      </c>
      <c r="J28" s="147">
        <f>COUNTIF('Lista de verificación'!$J:$J,'Esquema de conformidad'!$B28 &amp; J$3)</f>
        <v>0</v>
      </c>
      <c r="K28" s="149">
        <f>COUNTIF('Lista de verificación'!$J:$J,'Esquema de conformidad'!$B28 &amp; K$3)</f>
        <v>0</v>
      </c>
      <c r="L28" s="146">
        <f>COUNTIF('Lista de verificación'!$J:$J,'Esquema de conformidad'!$E28 &amp; L$3)</f>
        <v>0</v>
      </c>
      <c r="M28" s="147">
        <f>COUNTIF('Lista de verificación'!$J:$J,'Esquema de conformidad'!$E28 &amp; M$3)</f>
        <v>0</v>
      </c>
      <c r="N28" s="147">
        <f>COUNTIF('Lista de verificación'!$J:$J,'Esquema de conformidad'!$E28 &amp; N$3)</f>
        <v>0</v>
      </c>
      <c r="O28" s="147">
        <f>COUNTIF('Lista de verificación'!$J:$J,'Esquema de conformidad'!$E28 &amp; O$3)</f>
        <v>0</v>
      </c>
      <c r="P28" s="149">
        <f>COUNTIF('Lista de verificación'!$J:$J,'Esquema de conformidad'!$E28 &amp; P$3)</f>
        <v>0</v>
      </c>
    </row>
    <row r="29" spans="1:16" ht="13.5" thickBot="1" x14ac:dyDescent="0.25">
      <c r="A29" s="244" t="str">
        <f t="shared" si="1"/>
        <v/>
      </c>
      <c r="B29" s="260" t="s">
        <v>284</v>
      </c>
      <c r="C29" s="261" t="str">
        <f>IFERROR(LEFT(VLOOKUP(B29,'Lista de verificación'!$A:$B,2,FALSE),SEARCH(CHAR(10),VLOOKUP(B29,'Lista de verificación'!$A:$B,2,FALSE))),VLOOKUP(B29,'Lista de verificación'!$A:$B,2,FALSE))</f>
        <v xml:space="preserve">Control de alérgenos
</v>
      </c>
      <c r="D29" s="262" t="str">
        <f t="shared" si="4"/>
        <v/>
      </c>
      <c r="E29" s="260" t="s">
        <v>303</v>
      </c>
      <c r="F29" s="261" t="str">
        <f>IFERROR(LEFT(VLOOKUP(E29,'Lista de verificación'!$A:$B,2,FALSE),SEARCH(CHAR(10),VLOOKUP(E29,'Lista de verificación'!$A:$B,2,FALSE))),VLOOKUP(E29,'Lista de verificación'!$A:$B,2,FALSE))</f>
        <v xml:space="preserve">Protección alimentaria
</v>
      </c>
      <c r="G29" s="152">
        <f>COUNTIF('Lista de verificación'!$J:$J,'Esquema de conformidad'!$B29 &amp; G$3)</f>
        <v>0</v>
      </c>
      <c r="H29" s="152">
        <f>COUNTIF('Lista de verificación'!$J:$J,'Esquema de conformidad'!$B29 &amp; H$3)</f>
        <v>0</v>
      </c>
      <c r="I29" s="152">
        <f>COUNTIF('Lista de verificación'!$J:$J,'Esquema de conformidad'!$B29 &amp; I$3)</f>
        <v>0</v>
      </c>
      <c r="J29" s="152">
        <f>COUNTIF('Lista de verificación'!$J:$J,'Esquema de conformidad'!$B29 &amp; J$3)</f>
        <v>0</v>
      </c>
      <c r="K29" s="164">
        <f>COUNTIF('Lista de verificación'!$J:$J,'Esquema de conformidad'!$B29 &amp; K$3)</f>
        <v>0</v>
      </c>
      <c r="L29" s="151">
        <f>COUNTIF('Lista de verificación'!$J:$J,'Esquema de conformidad'!$E29 &amp; L$3)</f>
        <v>0</v>
      </c>
      <c r="M29" s="152">
        <f>COUNTIF('Lista de verificación'!$J:$J,'Esquema de conformidad'!$E29 &amp; M$3)</f>
        <v>0</v>
      </c>
      <c r="N29" s="152">
        <f>COUNTIF('Lista de verificación'!$J:$J,'Esquema de conformidad'!$E29 &amp; N$3)</f>
        <v>0</v>
      </c>
      <c r="O29" s="152">
        <f>COUNTIF('Lista de verificación'!$J:$J,'Esquema de conformidad'!$E29 &amp; O$3)</f>
        <v>0</v>
      </c>
      <c r="P29" s="164">
        <f>COUNTIF('Lista de verificación'!$J:$J,'Esquema de conformidad'!$E29 &amp; P$3)</f>
        <v>0</v>
      </c>
    </row>
  </sheetData>
  <sortState ref="B4:C17">
    <sortCondition ref="B4"/>
  </sortState>
  <mergeCells count="3">
    <mergeCell ref="B1:F1"/>
    <mergeCell ref="B2:C2"/>
    <mergeCell ref="E2:F2"/>
  </mergeCells>
  <conditionalFormatting sqref="E3:F29">
    <cfRule type="expression" dxfId="6" priority="61" stopIfTrue="1">
      <formula>SelectedLevelLetter="B"</formula>
    </cfRule>
  </conditionalFormatting>
  <pageMargins left="0.7" right="0.7" top="0.75" bottom="0.75" header="0.3" footer="0.3"/>
  <headerFooter>
    <oddHeader>&amp;CConformity Overview</oddHeader>
    <oddFooter>&amp;CGFSI Global Markets Programme Manufacturing: Edition 2 April 2015</oddFooter>
  </headerFooter>
  <ignoredErrors>
    <ignoredError sqref="C20" emptyCellReference="1"/>
  </ignoredErrors>
  <extLst>
    <ext xmlns:x14="http://schemas.microsoft.com/office/spreadsheetml/2009/9/main" uri="{78C0D931-6437-407d-A8EE-F0AAD7539E65}">
      <x14:conditionalFormattings>
        <x14:conditionalFormatting xmlns:xm="http://schemas.microsoft.com/office/excel/2006/main">
          <x14:cfRule type="expression" priority="62" stopIfTrue="1" id="{6B0A8AE6-07C8-4189-B482-963F34BA3A76}">
            <xm:f>A4=Lookups!$A$14</xm:f>
            <x14:dxf>
              <fill>
                <patternFill>
                  <bgColor theme="0" tint="-0.14996795556505021"/>
                </patternFill>
              </fill>
            </x14:dxf>
          </x14:cfRule>
          <x14:cfRule type="expression" priority="65" stopIfTrue="1" id="{977BDB98-88E7-4B9B-9AE8-239F1655E7C9}">
            <xm:f>A4=Lookups!$A$13</xm:f>
            <x14:dxf>
              <font>
                <b/>
                <i val="0"/>
                <color theme="0"/>
              </font>
              <fill>
                <patternFill>
                  <bgColor theme="1"/>
                </patternFill>
              </fill>
            </x14:dxf>
          </x14:cfRule>
          <x14:cfRule type="expression" priority="66" stopIfTrue="1" id="{8A5D7DB2-D272-4143-AE64-A11D52E9ED17}">
            <xm:f>A4=Lookups!$A$12</xm:f>
            <x14:dxf>
              <font>
                <b/>
                <i val="0"/>
                <color theme="0"/>
              </font>
              <fill>
                <patternFill>
                  <bgColor rgb="FFFF0000"/>
                </patternFill>
              </fill>
            </x14:dxf>
          </x14:cfRule>
          <x14:cfRule type="expression" priority="67" stopIfTrue="1" id="{091F322A-A64A-4122-89F0-2844500A27A7}">
            <xm:f>A4=Lookups!$A$11</xm:f>
            <x14:dxf>
              <font>
                <b/>
                <i val="0"/>
                <color theme="0"/>
              </font>
              <fill>
                <patternFill>
                  <bgColor rgb="FFFFC000"/>
                </patternFill>
              </fill>
            </x14:dxf>
          </x14:cfRule>
          <x14:cfRule type="expression" priority="68" stopIfTrue="1" id="{00AEF41F-3E77-4AC7-A224-13AF9659F77D}">
            <xm:f>A4=Lookups!$A$10</xm:f>
            <x14:dxf>
              <font>
                <b/>
                <i val="0"/>
                <color theme="0"/>
              </font>
              <fill>
                <patternFill>
                  <bgColor rgb="FF00B050"/>
                </patternFill>
              </fill>
            </x14:dxf>
          </x14:cfRule>
          <xm:sqref>B4:B29 E4:E29</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D36"/>
  <sheetViews>
    <sheetView workbookViewId="0">
      <selection activeCell="C1" sqref="C1"/>
    </sheetView>
  </sheetViews>
  <sheetFormatPr baseColWidth="10" defaultColWidth="0" defaultRowHeight="12.75" zeroHeight="1" x14ac:dyDescent="0.2"/>
  <cols>
    <col min="1" max="1" width="27.42578125" style="263" bestFit="1" customWidth="1"/>
    <col min="2" max="2" width="39" style="243" customWidth="1"/>
    <col min="3" max="3" width="84.42578125" style="285" bestFit="1" customWidth="1"/>
    <col min="4" max="4" width="0" hidden="1" customWidth="1"/>
    <col min="5" max="16384" width="9.140625" hidden="1"/>
  </cols>
  <sheetData>
    <row r="1" spans="1:4" ht="25.5" x14ac:dyDescent="0.2">
      <c r="A1" s="266" t="s">
        <v>470</v>
      </c>
      <c r="B1" s="266" t="s">
        <v>471</v>
      </c>
      <c r="C1" s="284" t="s">
        <v>472</v>
      </c>
    </row>
    <row r="2" spans="1:4" x14ac:dyDescent="0.2">
      <c r="A2" s="264"/>
      <c r="B2" s="264" t="str">
        <f>IF(A2="","-",IFERROR(VLOOKUP(A2,'Esquema de conformidad'!B:C,2,FALSE),"") &amp; IFERROR(VLOOKUP(A2,'Esquema de conformidad'!E:F,2,FALSE),""))</f>
        <v>-</v>
      </c>
      <c r="C2" s="283" t="s">
        <v>473</v>
      </c>
    </row>
    <row r="3" spans="1:4" x14ac:dyDescent="0.2">
      <c r="A3" s="265"/>
      <c r="B3" s="264" t="str">
        <f>IF(A3="","-",IFERROR(VLOOKUP(A3,'Esquema de conformidad'!B:C,2,FALSE),"") &amp; IFERROR(VLOOKUP(A3,'Esquema de conformidad'!E:F,2,FALSE),""))</f>
        <v>-</v>
      </c>
      <c r="C3" s="286"/>
      <c r="D3" s="286"/>
    </row>
    <row r="4" spans="1:4" hidden="1" x14ac:dyDescent="0.2">
      <c r="A4" s="310"/>
      <c r="B4" s="310" t="str">
        <f>IF(A4="","-",IFERROR(VLOOKUP(A4,'Esquema de conformidad'!B:C,2,FALSE),"") &amp; IFERROR(VLOOKUP(A4,'Esquema de conformidad'!E:F,2,FALSE),""))</f>
        <v>-</v>
      </c>
      <c r="C4" s="286"/>
      <c r="D4" s="286"/>
    </row>
    <row r="5" spans="1:4" hidden="1" x14ac:dyDescent="0.2">
      <c r="A5" s="310"/>
      <c r="B5" s="310" t="str">
        <f>IF(A5="","-",IFERROR(VLOOKUP(A5,'Esquema de conformidad'!B:C,2,FALSE),"") &amp; IFERROR(VLOOKUP(A5,'Esquema de conformidad'!E:F,2,FALSE),""))</f>
        <v>-</v>
      </c>
      <c r="C5" s="286"/>
      <c r="D5" s="286"/>
    </row>
    <row r="6" spans="1:4" hidden="1" x14ac:dyDescent="0.2">
      <c r="A6" s="310"/>
      <c r="B6" s="310" t="str">
        <f>IF(A6="","-",IFERROR(VLOOKUP(A6,'Esquema de conformidad'!B:C,2,FALSE),"") &amp; IFERROR(VLOOKUP(A6,'Esquema de conformidad'!E:F,2,FALSE),""))</f>
        <v>-</v>
      </c>
      <c r="C6" s="286"/>
      <c r="D6" s="286"/>
    </row>
    <row r="7" spans="1:4" hidden="1" x14ac:dyDescent="0.2">
      <c r="A7" s="310"/>
      <c r="B7" s="310" t="str">
        <f>IF(A7="","-",IFERROR(VLOOKUP(A7,'Esquema de conformidad'!B:C,2,FALSE),"") &amp; IFERROR(VLOOKUP(A7,'Esquema de conformidad'!E:F,2,FALSE),""))</f>
        <v>-</v>
      </c>
      <c r="C7" s="286"/>
      <c r="D7" s="286"/>
    </row>
    <row r="8" spans="1:4" hidden="1" x14ac:dyDescent="0.2">
      <c r="A8" s="310"/>
      <c r="B8" s="310" t="str">
        <f>IF(A8="","-",IFERROR(VLOOKUP(A8,'Esquema de conformidad'!B:C,2,FALSE),"") &amp; IFERROR(VLOOKUP(A8,'Esquema de conformidad'!E:F,2,FALSE),""))</f>
        <v>-</v>
      </c>
      <c r="C8" s="286"/>
      <c r="D8" s="286"/>
    </row>
    <row r="9" spans="1:4" hidden="1" x14ac:dyDescent="0.2">
      <c r="A9" s="310"/>
      <c r="B9" s="310" t="str">
        <f>IF(A9="","-",IFERROR(VLOOKUP(A9,'Esquema de conformidad'!B:C,2,FALSE),"") &amp; IFERROR(VLOOKUP(A9,'Esquema de conformidad'!E:F,2,FALSE),""))</f>
        <v>-</v>
      </c>
      <c r="C9" s="286"/>
      <c r="D9" s="286"/>
    </row>
    <row r="10" spans="1:4" hidden="1" x14ac:dyDescent="0.2">
      <c r="A10" s="310"/>
      <c r="B10" s="310" t="str">
        <f>IF(A10="","-",IFERROR(VLOOKUP(A10,'Esquema de conformidad'!B:C,2,FALSE),"") &amp; IFERROR(VLOOKUP(A10,'Esquema de conformidad'!E:F,2,FALSE),""))</f>
        <v>-</v>
      </c>
      <c r="C10" s="286"/>
      <c r="D10" s="286"/>
    </row>
    <row r="11" spans="1:4" hidden="1" x14ac:dyDescent="0.2">
      <c r="A11" s="310"/>
      <c r="B11" s="310" t="str">
        <f>IF(A11="","-",IFERROR(VLOOKUP(A11,'Esquema de conformidad'!B:C,2,FALSE),"") &amp; IFERROR(VLOOKUP(A11,'Esquema de conformidad'!E:F,2,FALSE),""))</f>
        <v>-</v>
      </c>
      <c r="C11" s="286"/>
      <c r="D11" s="286"/>
    </row>
    <row r="12" spans="1:4" hidden="1" x14ac:dyDescent="0.2">
      <c r="A12" s="310"/>
      <c r="B12" s="310" t="str">
        <f>IF(A12="","-",IFERROR(VLOOKUP(A12,'Esquema de conformidad'!B:C,2,FALSE),"") &amp; IFERROR(VLOOKUP(A12,'Esquema de conformidad'!E:F,2,FALSE),""))</f>
        <v>-</v>
      </c>
      <c r="C12" s="286"/>
      <c r="D12" s="286"/>
    </row>
    <row r="13" spans="1:4" hidden="1" x14ac:dyDescent="0.2">
      <c r="A13" s="310"/>
      <c r="B13" s="310" t="str">
        <f>IF(A13="","-",IFERROR(VLOOKUP(A13,'Esquema de conformidad'!B:C,2,FALSE),"") &amp; IFERROR(VLOOKUP(A13,'Esquema de conformidad'!E:F,2,FALSE),""))</f>
        <v>-</v>
      </c>
      <c r="C13" s="286"/>
      <c r="D13" s="286"/>
    </row>
    <row r="14" spans="1:4" hidden="1" x14ac:dyDescent="0.2">
      <c r="A14" s="310"/>
      <c r="B14" s="310" t="str">
        <f>IF(A14="","-",IFERROR(VLOOKUP(A14,'Esquema de conformidad'!B:C,2,FALSE),"") &amp; IFERROR(VLOOKUP(A14,'Esquema de conformidad'!E:F,2,FALSE),""))</f>
        <v>-</v>
      </c>
      <c r="C14" s="286"/>
      <c r="D14" s="286"/>
    </row>
    <row r="15" spans="1:4" hidden="1" x14ac:dyDescent="0.2">
      <c r="A15" s="310"/>
      <c r="B15" s="310" t="str">
        <f>IF(A15="","-",IFERROR(VLOOKUP(A15,'Esquema de conformidad'!B:C,2,FALSE),"") &amp; IFERROR(VLOOKUP(A15,'Esquema de conformidad'!E:F,2,FALSE),""))</f>
        <v>-</v>
      </c>
      <c r="C15" s="286"/>
      <c r="D15" s="286"/>
    </row>
    <row r="16" spans="1:4" hidden="1" x14ac:dyDescent="0.2">
      <c r="A16" s="310"/>
      <c r="B16" s="310" t="str">
        <f>IF(A16="","-",IFERROR(VLOOKUP(A16,'Esquema de conformidad'!B:C,2,FALSE),"") &amp; IFERROR(VLOOKUP(A16,'Esquema de conformidad'!E:F,2,FALSE),""))</f>
        <v>-</v>
      </c>
      <c r="C16" s="286"/>
      <c r="D16" s="286"/>
    </row>
    <row r="17" spans="1:4" hidden="1" x14ac:dyDescent="0.2">
      <c r="A17" s="310"/>
      <c r="B17" s="310" t="str">
        <f>IF(A17="","-",IFERROR(VLOOKUP(A17,'Esquema de conformidad'!B:C,2,FALSE),"") &amp; IFERROR(VLOOKUP(A17,'Esquema de conformidad'!E:F,2,FALSE),""))</f>
        <v>-</v>
      </c>
      <c r="C17" s="286"/>
      <c r="D17" s="286"/>
    </row>
    <row r="18" spans="1:4" hidden="1" x14ac:dyDescent="0.2">
      <c r="A18" s="310"/>
      <c r="B18" s="310" t="str">
        <f>IF(A18="","-",IFERROR(VLOOKUP(A18,'Esquema de conformidad'!B:C,2,FALSE),"") &amp; IFERROR(VLOOKUP(A18,'Esquema de conformidad'!E:F,2,FALSE),""))</f>
        <v>-</v>
      </c>
      <c r="C18" s="286"/>
      <c r="D18" s="286"/>
    </row>
    <row r="19" spans="1:4" hidden="1" x14ac:dyDescent="0.2">
      <c r="A19" s="310"/>
      <c r="B19" s="310" t="str">
        <f>IF(A19="","-",IFERROR(VLOOKUP(A19,'Esquema de conformidad'!B:C,2,FALSE),"") &amp; IFERROR(VLOOKUP(A19,'Esquema de conformidad'!E:F,2,FALSE),""))</f>
        <v>-</v>
      </c>
      <c r="C19" s="286"/>
      <c r="D19" s="286"/>
    </row>
    <row r="20" spans="1:4" hidden="1" x14ac:dyDescent="0.2">
      <c r="A20" s="310"/>
      <c r="B20" s="310" t="str">
        <f>IF(A20="","-",IFERROR(VLOOKUP(A20,'Esquema de conformidad'!B:C,2,FALSE),"") &amp; IFERROR(VLOOKUP(A20,'Esquema de conformidad'!E:F,2,FALSE),""))</f>
        <v>-</v>
      </c>
      <c r="C20" s="286"/>
      <c r="D20" s="286"/>
    </row>
    <row r="21" spans="1:4" hidden="1" x14ac:dyDescent="0.2">
      <c r="A21" s="310"/>
      <c r="B21" s="310" t="str">
        <f>IF(A21="","-",IFERROR(VLOOKUP(A21,'Esquema de conformidad'!B:C,2,FALSE),"") &amp; IFERROR(VLOOKUP(A21,'Esquema de conformidad'!E:F,2,FALSE),""))</f>
        <v>-</v>
      </c>
      <c r="C21" s="286"/>
      <c r="D21" s="286"/>
    </row>
    <row r="22" spans="1:4" hidden="1" x14ac:dyDescent="0.2">
      <c r="A22" s="310"/>
      <c r="B22" s="310" t="str">
        <f>IF(A22="","-",IFERROR(VLOOKUP(A22,'Esquema de conformidad'!B:C,2,FALSE),"") &amp; IFERROR(VLOOKUP(A22,'Esquema de conformidad'!E:F,2,FALSE),""))</f>
        <v>-</v>
      </c>
      <c r="C22" s="286"/>
      <c r="D22" s="286"/>
    </row>
    <row r="23" spans="1:4" hidden="1" x14ac:dyDescent="0.2">
      <c r="A23" s="310"/>
      <c r="B23" s="310" t="str">
        <f>IF(A23="","-",IFERROR(VLOOKUP(A23,'Esquema de conformidad'!B:C,2,FALSE),"") &amp; IFERROR(VLOOKUP(A23,'Esquema de conformidad'!E:F,2,FALSE),""))</f>
        <v>-</v>
      </c>
      <c r="C23" s="286"/>
      <c r="D23" s="286"/>
    </row>
    <row r="24" spans="1:4" hidden="1" x14ac:dyDescent="0.2">
      <c r="A24" s="310"/>
      <c r="B24" s="310" t="str">
        <f>IF(A24="","-",IFERROR(VLOOKUP(A24,'Esquema de conformidad'!B:C,2,FALSE),"") &amp; IFERROR(VLOOKUP(A24,'Esquema de conformidad'!E:F,2,FALSE),""))</f>
        <v>-</v>
      </c>
      <c r="C24" s="286"/>
      <c r="D24" s="286"/>
    </row>
    <row r="25" spans="1:4" hidden="1" x14ac:dyDescent="0.2">
      <c r="A25" s="310"/>
      <c r="B25" s="310" t="str">
        <f>IF(A25="","-",IFERROR(VLOOKUP(A25,'Esquema de conformidad'!B:C,2,FALSE),"") &amp; IFERROR(VLOOKUP(A25,'Esquema de conformidad'!E:F,2,FALSE),""))</f>
        <v>-</v>
      </c>
      <c r="C25" s="286"/>
      <c r="D25" s="286"/>
    </row>
    <row r="26" spans="1:4" hidden="1" x14ac:dyDescent="0.2">
      <c r="A26" s="310"/>
      <c r="B26" s="310" t="str">
        <f>IF(A26="","-",IFERROR(VLOOKUP(A26,'Esquema de conformidad'!B:C,2,FALSE),"") &amp; IFERROR(VLOOKUP(A26,'Esquema de conformidad'!E:F,2,FALSE),""))</f>
        <v>-</v>
      </c>
      <c r="C26" s="286"/>
      <c r="D26" s="286"/>
    </row>
    <row r="27" spans="1:4" hidden="1" x14ac:dyDescent="0.2">
      <c r="A27" s="310"/>
      <c r="B27" s="310" t="str">
        <f>IF(A27="","-",IFERROR(VLOOKUP(A27,'Esquema de conformidad'!B:C,2,FALSE),"") &amp; IFERROR(VLOOKUP(A27,'Esquema de conformidad'!E:F,2,FALSE),""))</f>
        <v>-</v>
      </c>
      <c r="C27" s="286"/>
      <c r="D27" s="286"/>
    </row>
    <row r="28" spans="1:4" hidden="1" x14ac:dyDescent="0.2">
      <c r="A28" s="310"/>
      <c r="B28" s="310" t="str">
        <f>IF(A28="","-",IFERROR(VLOOKUP(A28,'Esquema de conformidad'!B:C,2,FALSE),"") &amp; IFERROR(VLOOKUP(A28,'Esquema de conformidad'!E:F,2,FALSE),""))</f>
        <v>-</v>
      </c>
      <c r="C28" s="286"/>
      <c r="D28" s="286"/>
    </row>
    <row r="29" spans="1:4" hidden="1" x14ac:dyDescent="0.2">
      <c r="A29" s="310"/>
      <c r="B29" s="310" t="str">
        <f>IF(A29="","-",IFERROR(VLOOKUP(A29,'Esquema de conformidad'!B:C,2,FALSE),"") &amp; IFERROR(VLOOKUP(A29,'Esquema de conformidad'!E:F,2,FALSE),""))</f>
        <v>-</v>
      </c>
      <c r="C29" s="286"/>
      <c r="D29" s="286"/>
    </row>
    <row r="30" spans="1:4" hidden="1" x14ac:dyDescent="0.2">
      <c r="A30" s="310"/>
      <c r="B30" s="310" t="str">
        <f>IF(A30="","-",IFERROR(VLOOKUP(A30,'Esquema de conformidad'!B:C,2,FALSE),"") &amp; IFERROR(VLOOKUP(A30,'Esquema de conformidad'!E:F,2,FALSE),""))</f>
        <v>-</v>
      </c>
      <c r="C30" s="286"/>
      <c r="D30" s="286"/>
    </row>
    <row r="31" spans="1:4" hidden="1" x14ac:dyDescent="0.2">
      <c r="A31" s="310"/>
      <c r="B31" s="310" t="str">
        <f>IF(A31="","-",IFERROR(VLOOKUP(A31,'Esquema de conformidad'!B:C,2,FALSE),"") &amp; IFERROR(VLOOKUP(A31,'Esquema de conformidad'!E:F,2,FALSE),""))</f>
        <v>-</v>
      </c>
      <c r="C31" s="286"/>
      <c r="D31" s="286"/>
    </row>
    <row r="32" spans="1:4" hidden="1" x14ac:dyDescent="0.2">
      <c r="A32" s="310"/>
      <c r="B32" s="310" t="str">
        <f>IF(A32="","-",IFERROR(VLOOKUP(A32,'Esquema de conformidad'!B:C,2,FALSE),"") &amp; IFERROR(VLOOKUP(A32,'Esquema de conformidad'!E:F,2,FALSE),""))</f>
        <v>-</v>
      </c>
      <c r="C32" s="286"/>
      <c r="D32" s="286"/>
    </row>
    <row r="33" spans="1:4" hidden="1" x14ac:dyDescent="0.2">
      <c r="A33" s="310"/>
      <c r="B33" s="310" t="str">
        <f>IF(A33="","-",IFERROR(VLOOKUP(A33,'Esquema de conformidad'!B:C,2,FALSE),"") &amp; IFERROR(VLOOKUP(A33,'Esquema de conformidad'!E:F,2,FALSE),""))</f>
        <v>-</v>
      </c>
      <c r="C33" s="286"/>
      <c r="D33" s="286"/>
    </row>
    <row r="34" spans="1:4" hidden="1" x14ac:dyDescent="0.2">
      <c r="A34" s="310"/>
      <c r="B34" s="310" t="str">
        <f>IF(A34="","-",IFERROR(VLOOKUP(A34,'Esquema de conformidad'!B:C,2,FALSE),"") &amp; IFERROR(VLOOKUP(A34,'Esquema de conformidad'!E:F,2,FALSE),""))</f>
        <v>-</v>
      </c>
      <c r="C34" s="286"/>
      <c r="D34" s="286"/>
    </row>
    <row r="35" spans="1:4" hidden="1" x14ac:dyDescent="0.2">
      <c r="A35" s="310"/>
      <c r="B35" s="310" t="str">
        <f>IF(A35="","-",IFERROR(VLOOKUP(A35,'Esquema de conformidad'!B:C,2,FALSE),"") &amp; IFERROR(VLOOKUP(A35,'Esquema de conformidad'!E:F,2,FALSE),""))</f>
        <v>-</v>
      </c>
      <c r="C35" s="286"/>
      <c r="D35" s="286"/>
    </row>
    <row r="36" spans="1:4" hidden="1" x14ac:dyDescent="0.2">
      <c r="A36" s="310"/>
      <c r="B36" s="310" t="str">
        <f>IF(A36="","-",IFERROR(VLOOKUP(A36,'Esquema de conformidad'!B:C,2,FALSE),"") &amp; IFERROR(VLOOKUP(A36,'Esquema de conformidad'!E:F,2,FALSE),""))</f>
        <v>-</v>
      </c>
      <c r="C36" s="286"/>
      <c r="D36" s="286"/>
    </row>
  </sheetData>
  <conditionalFormatting sqref="A1:B1048576">
    <cfRule type="expression" dxfId="0" priority="1">
      <formula>AND(ShowToClear=TRUE,A1&lt;&gt;"",ROW(A1)&gt;1)</formula>
    </cfRule>
  </conditionalFormatting>
  <dataValidations count="3">
    <dataValidation type="list" allowBlank="1" showInputMessage="1" showErrorMessage="1" sqref="A1 A4:A1048576">
      <formula1>SubCategoryList</formula1>
    </dataValidation>
    <dataValidation type="list" allowBlank="1" showInputMessage="1" showErrorMessage="1" sqref="A3">
      <formula1>"B.C.2,I.C 4"</formula1>
    </dataValidation>
    <dataValidation type="list" allowBlank="1" showInputMessage="1" showErrorMessage="1" sqref="A2">
      <formula1>"B.C 2,I.C 4"</formula1>
    </dataValidation>
  </dataValidations>
  <pageMargins left="0.7" right="0.7" top="0.75" bottom="0.75" header="0.3" footer="0.3"/>
  <headerFooter>
    <oddHeader>&amp;CExemptions</oddHeader>
    <oddFooter>&amp;CGFSI Global Markets Programme Manufacturing: Edition 2 April 2015</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111"/>
  <sheetViews>
    <sheetView workbookViewId="0">
      <selection activeCell="N4" sqref="N4"/>
    </sheetView>
  </sheetViews>
  <sheetFormatPr baseColWidth="10" defaultColWidth="9.140625" defaultRowHeight="12.75" x14ac:dyDescent="0.2"/>
  <cols>
    <col min="1" max="1" width="77.85546875" customWidth="1"/>
    <col min="2" max="2" width="10.140625" customWidth="1"/>
    <col min="3" max="3" width="17.42578125" bestFit="1" customWidth="1"/>
    <col min="4" max="4" width="8.5703125" bestFit="1" customWidth="1"/>
    <col min="5" max="7" width="10.140625" customWidth="1"/>
    <col min="8" max="8" width="3.140625" customWidth="1"/>
    <col min="10" max="12" width="10.140625" customWidth="1"/>
    <col min="13" max="13" width="3.140625" customWidth="1"/>
    <col min="14" max="14" width="14.42578125" customWidth="1"/>
    <col min="15" max="17" width="11.42578125" customWidth="1"/>
    <col min="19" max="19" width="38.42578125" bestFit="1" customWidth="1"/>
    <col min="20" max="20" width="11.42578125" bestFit="1" customWidth="1"/>
  </cols>
  <sheetData>
    <row r="1" spans="1:21" x14ac:dyDescent="0.2">
      <c r="A1" s="125" t="s">
        <v>474</v>
      </c>
      <c r="B1" s="144"/>
      <c r="C1" s="145"/>
      <c r="E1" s="406" t="s">
        <v>505</v>
      </c>
      <c r="F1" s="407"/>
      <c r="I1" s="1" t="s">
        <v>509</v>
      </c>
      <c r="S1" s="1" t="s">
        <v>515</v>
      </c>
      <c r="T1" s="1" t="s">
        <v>518</v>
      </c>
      <c r="U1" s="1" t="s">
        <v>471</v>
      </c>
    </row>
    <row r="2" spans="1:21" ht="15" x14ac:dyDescent="0.2">
      <c r="A2" s="146">
        <v>2</v>
      </c>
      <c r="B2" s="147"/>
      <c r="C2" s="148" t="str">
        <f>IF(A2=1,"Evaluador","Empresa compradora")</f>
        <v>Empresa compradora</v>
      </c>
      <c r="E2" s="126" t="s">
        <v>462</v>
      </c>
      <c r="F2" s="142">
        <v>2</v>
      </c>
      <c r="I2" s="247" t="str">
        <f>IF(UserTypeNumber=2,IF(COUNTA('Resumen e informe'!D4,'Resumen e informe'!D6,'Resumen e informe'!D10,'Resumen e informe'!D12,'Resumen e informe'!D14,'Resumen e informe'!D16,'Resumen e informe'!D18,'Resumen e informe'!D20)=8,"","Rellenar las celdas naranja con sus datos"),IF(COUNTA('Resumen e informe'!D4,'Resumen e informe'!D6,'Resumen e informe'!D10,'Resumen e informe'!D12,'Resumen e informe'!D14,'Resumen e informe'!D16,'Resumen e informe'!D18,'Resumen e informe'!D20,'Resumen e informe'!M12,'Resumen e informe'!M10,'Resumen e informe'!M8,'Resumen e informe'!M6,'Resumen e informe'!M4,'Resumen e informe'!G26,'Resumen e informe'!L26,'Resumen e informe'!G28)&lt;&gt;16,"Rellenar las celadas naranja para completar su evaluación",IF(Lookups!$N$18=100%,"-","Responder a todas las preguntas de la lista de verificaciónt")))</f>
        <v>Rellenar las celdas naranja con sus datos</v>
      </c>
      <c r="S2" t="s">
        <v>516</v>
      </c>
      <c r="T2" t="s">
        <v>160</v>
      </c>
      <c r="U2" t="s">
        <v>161</v>
      </c>
    </row>
    <row r="3" spans="1:21" ht="13.5" thickBot="1" x14ac:dyDescent="0.25">
      <c r="A3" s="126" t="s">
        <v>22</v>
      </c>
      <c r="B3" s="147"/>
      <c r="C3" s="149"/>
      <c r="E3" s="126" t="s">
        <v>463</v>
      </c>
      <c r="F3" s="142">
        <v>10</v>
      </c>
      <c r="S3" t="s">
        <v>517</v>
      </c>
      <c r="T3" t="s">
        <v>167</v>
      </c>
      <c r="U3" t="s">
        <v>162</v>
      </c>
    </row>
    <row r="4" spans="1:21" ht="15.75" thickBot="1" x14ac:dyDescent="0.25">
      <c r="A4" s="150">
        <v>0</v>
      </c>
      <c r="B4" s="28" t="str">
        <f>IF(A4=1,"B","I")</f>
        <v>I</v>
      </c>
      <c r="C4" s="148" t="str">
        <f>IF(A4=1,"Básico","Intermedio")</f>
        <v>Intermedio</v>
      </c>
      <c r="E4" s="127" t="s">
        <v>464</v>
      </c>
      <c r="F4" s="143">
        <v>100</v>
      </c>
      <c r="I4" s="1" t="s">
        <v>510</v>
      </c>
      <c r="N4" s="178" t="s">
        <v>512</v>
      </c>
      <c r="O4" s="144"/>
      <c r="P4" s="144"/>
      <c r="Q4" s="145"/>
      <c r="S4" t="s">
        <v>276</v>
      </c>
      <c r="T4" t="s">
        <v>172</v>
      </c>
      <c r="U4" t="s">
        <v>163</v>
      </c>
    </row>
    <row r="5" spans="1:21" x14ac:dyDescent="0.2">
      <c r="A5" s="126" t="s">
        <v>23</v>
      </c>
      <c r="B5" s="147"/>
      <c r="C5" s="149"/>
      <c r="I5" t="b">
        <v>0</v>
      </c>
      <c r="N5" s="179"/>
      <c r="P5" s="315" t="s">
        <v>514</v>
      </c>
      <c r="Q5" s="149"/>
      <c r="T5" t="s">
        <v>174</v>
      </c>
      <c r="U5" t="s">
        <v>164</v>
      </c>
    </row>
    <row r="6" spans="1:21" ht="15.75" thickBot="1" x14ac:dyDescent="0.25">
      <c r="A6" s="151">
        <v>2</v>
      </c>
      <c r="B6" s="152"/>
      <c r="C6" s="153" t="str">
        <f>CHOOSE(BuyingCompanySettings,"No mostrar los resultados","Mostrar aprobado/suspenso","Mostrar puntuación")</f>
        <v>Mostrar aprobado/suspenso</v>
      </c>
      <c r="N6" s="179" t="str">
        <f>SelectedLevel</f>
        <v>Intermedio</v>
      </c>
      <c r="P6" s="316">
        <f>COUNTIF('Lista de verificación'!$E:$E,"Please enter a comment")</f>
        <v>0</v>
      </c>
      <c r="Q6" s="149"/>
      <c r="T6" t="s">
        <v>177</v>
      </c>
      <c r="U6" t="s">
        <v>165</v>
      </c>
    </row>
    <row r="7" spans="1:21" ht="15.75" thickBot="1" x14ac:dyDescent="0.25">
      <c r="A7" s="147"/>
      <c r="B7" s="147"/>
      <c r="C7" s="28"/>
      <c r="N7" s="179"/>
      <c r="O7" s="147"/>
      <c r="P7" s="147"/>
      <c r="Q7" s="149"/>
      <c r="T7" t="s">
        <v>182</v>
      </c>
      <c r="U7" t="s">
        <v>166</v>
      </c>
    </row>
    <row r="8" spans="1:21" x14ac:dyDescent="0.2">
      <c r="A8" s="125" t="s">
        <v>22</v>
      </c>
      <c r="B8" s="156" t="s">
        <v>503</v>
      </c>
      <c r="C8" s="156" t="s">
        <v>504</v>
      </c>
      <c r="D8" s="174" t="s">
        <v>22</v>
      </c>
      <c r="E8" s="156" t="s">
        <v>506</v>
      </c>
      <c r="F8" s="156" t="s">
        <v>506</v>
      </c>
      <c r="G8" s="156" t="s">
        <v>506</v>
      </c>
      <c r="H8" s="144"/>
      <c r="I8" s="174" t="s">
        <v>22</v>
      </c>
      <c r="J8" s="157" t="s">
        <v>511</v>
      </c>
      <c r="K8" s="157" t="s">
        <v>511</v>
      </c>
      <c r="L8" s="157" t="s">
        <v>511</v>
      </c>
      <c r="M8" s="144"/>
      <c r="N8" s="146"/>
      <c r="O8" s="147"/>
      <c r="P8" s="147"/>
      <c r="Q8" s="149"/>
      <c r="T8" t="s">
        <v>185</v>
      </c>
      <c r="U8" t="s">
        <v>168</v>
      </c>
    </row>
    <row r="9" spans="1:21" x14ac:dyDescent="0.2">
      <c r="A9" s="146"/>
      <c r="B9" s="147"/>
      <c r="C9" s="147"/>
      <c r="D9" s="175" t="s">
        <v>457</v>
      </c>
      <c r="E9" s="159" t="s">
        <v>507</v>
      </c>
      <c r="F9" s="159" t="s">
        <v>506</v>
      </c>
      <c r="G9" s="159" t="s">
        <v>508</v>
      </c>
      <c r="H9" s="147"/>
      <c r="I9" s="175" t="s">
        <v>457</v>
      </c>
      <c r="J9" s="133" t="s">
        <v>507</v>
      </c>
      <c r="K9" s="133" t="s">
        <v>506</v>
      </c>
      <c r="L9" s="133" t="s">
        <v>508</v>
      </c>
      <c r="M9" s="147"/>
      <c r="N9" s="180" t="str">
        <f>IF(SelectedLevelLetter="I",C8,B8)</f>
        <v>Total B+I</v>
      </c>
      <c r="O9" s="168" t="s">
        <v>507</v>
      </c>
      <c r="P9" s="168" t="s">
        <v>506</v>
      </c>
      <c r="Q9" s="176" t="s">
        <v>508</v>
      </c>
      <c r="T9" t="s">
        <v>188</v>
      </c>
      <c r="U9" t="s">
        <v>169</v>
      </c>
    </row>
    <row r="10" spans="1:21" x14ac:dyDescent="0.2">
      <c r="A10" s="126" t="s">
        <v>461</v>
      </c>
      <c r="B10" s="159">
        <f>COUNTIFS('Lista de verificación'!$D:$D,$A10,'Lista de verificación'!$H:$H,"B",'Lista de verificación'!$F:$F,"Yes")</f>
        <v>0</v>
      </c>
      <c r="C10" s="159">
        <f>COUNTIFS('Lista de verificación'!$D:$D,$A10,'Lista de verificación'!$H:$H,"B",'Lista de verificación'!$F:$F,"Yes")+COUNTIFS('Lista de verificación'!$D:$D,$A10,'Lista de verificación'!$H:$H,"I",'Lista de verificación'!$F:$F,"Yes")</f>
        <v>0</v>
      </c>
      <c r="D10" s="147"/>
      <c r="E10" s="159">
        <f>COUNTIFS('Lista de verificación'!$D:$D,$A10,'Lista de verificación'!$H:$H,"B",'Lista de verificación'!$G:$G,E$9,'Lista de verificación'!$F:$F,"Yes")</f>
        <v>0</v>
      </c>
      <c r="F10" s="159">
        <f>COUNTIFS('Lista de verificación'!$D:$D,$A10,'Lista de verificación'!$H:$H,"B",'Lista de verificación'!$G:$G,F$9,'Lista de verificación'!$F:$F,"Yes")</f>
        <v>0</v>
      </c>
      <c r="G10" s="159">
        <f>COUNTIFS('Lista de verificación'!$D:$D,$A10,'Lista de verificación'!$H:$H,"B",'Lista de verificación'!$G:$G,G$9,'Lista de verificación'!$F:$F,"Yes")</f>
        <v>0</v>
      </c>
      <c r="H10" s="147"/>
      <c r="I10" s="147"/>
      <c r="J10" s="159">
        <f>COUNTIFS('Lista de verificación'!$D:$D,$A10,'Lista de verificación'!$H:$H,"B",'Lista de verificación'!$G:$G,J$9,'Lista de verificación'!$F:$F,"Yes")+COUNTIFS('Lista de verificación'!$D:$D,$A10,'Lista de verificación'!$H:$H,"I",'Lista de verificación'!$G:$G,J$9,'Lista de verificación'!$F:$F,"Yes")</f>
        <v>0</v>
      </c>
      <c r="K10" s="159">
        <f>COUNTIFS('Lista de verificación'!$D:$D,$A10,'Lista de verificación'!$H:$H,"B",'Lista de verificación'!$G:$G,K$9,'Lista de verificación'!$F:$F,"Yes")+COUNTIFS('Lista de verificación'!$D:$D,$A10,'Lista de verificación'!$H:$H,"I",'Lista de verificación'!$G:$G,K$9,'Lista de verificación'!$F:$F,"Yes")</f>
        <v>0</v>
      </c>
      <c r="L10" s="159">
        <f>COUNTIFS('Lista de verificación'!$D:$D,$A10,'Lista de verificación'!$H:$H,"B",'Lista de verificación'!$G:$G,L$9,'Lista de verificación'!$F:$F,"Yes")+COUNTIFS('Lista de verificación'!$D:$D,$A10,'Lista de verificación'!$H:$H,"I",'Lista de verificación'!$G:$G,L$9,'Lista de verificación'!$F:$F,"Yes")</f>
        <v>0</v>
      </c>
      <c r="M10" s="147"/>
      <c r="N10" s="180">
        <f t="shared" ref="N10:N20" si="0">IF(SelectedLevelLetter="I",C10,B10)</f>
        <v>0</v>
      </c>
      <c r="O10" s="163">
        <f t="shared" ref="O10:Q14" si="1">IF(SelectedLevelLetter="B",E10,J10)</f>
        <v>0</v>
      </c>
      <c r="P10" s="163">
        <f t="shared" si="1"/>
        <v>0</v>
      </c>
      <c r="Q10" s="169">
        <f t="shared" si="1"/>
        <v>0</v>
      </c>
      <c r="T10" t="s">
        <v>190</v>
      </c>
      <c r="U10" t="s">
        <v>170</v>
      </c>
    </row>
    <row r="11" spans="1:21" x14ac:dyDescent="0.2">
      <c r="A11" s="126" t="s">
        <v>462</v>
      </c>
      <c r="B11" s="159">
        <f>COUNTIFS('Lista de verificación'!$D:$D,$A11,'Lista de verificación'!$H:$H,"B",'Lista de verificación'!$F:$F,"Yes")</f>
        <v>0</v>
      </c>
      <c r="C11" s="159">
        <f>COUNTIFS('Lista de verificación'!$D:$D,$A11,'Lista de verificación'!$H:$H,"B",'Lista de verificación'!$F:$F,"Yes")+COUNTIFS('Lista de verificación'!$D:$D,$A11,'Lista de verificación'!$H:$H,"I",'Lista de verificación'!$F:$F,"Yes")</f>
        <v>0</v>
      </c>
      <c r="D11" s="147"/>
      <c r="E11" s="159">
        <f>COUNTIFS('Lista de verificación'!$D:$D,$A11,'Lista de verificación'!$H:$H,"B",'Lista de verificación'!$G:$G,E$9,'Lista de verificación'!$F:$F,"Yes")</f>
        <v>0</v>
      </c>
      <c r="F11" s="159">
        <f>COUNTIFS('Lista de verificación'!$D:$D,$A11,'Lista de verificación'!$H:$H,"B",'Lista de verificación'!$G:$G,F$9,'Lista de verificación'!$F:$F,"Yes")</f>
        <v>0</v>
      </c>
      <c r="G11" s="159">
        <f>COUNTIFS('Lista de verificación'!$D:$D,$A11,'Lista de verificación'!$H:$H,"B",'Lista de verificación'!$G:$G,G$9,'Lista de verificación'!$F:$F,"Yes")</f>
        <v>0</v>
      </c>
      <c r="H11" s="147"/>
      <c r="I11" s="147"/>
      <c r="J11" s="159">
        <f>COUNTIFS('Lista de verificación'!$D:$D,$A11,'Lista de verificación'!$H:$H,"B",'Lista de verificación'!$G:$G,J$9,'Lista de verificación'!$F:$F,"Yes")+COUNTIFS('Lista de verificación'!$D:$D,$A11,'Lista de verificación'!$H:$H,"I",'Lista de verificación'!$G:$G,J$9,'Lista de verificación'!$F:$F,"Yes")</f>
        <v>0</v>
      </c>
      <c r="K11" s="159">
        <f>COUNTIFS('Lista de verificación'!$D:$D,$A11,'Lista de verificación'!$H:$H,"B",'Lista de verificación'!$G:$G,K$9,'Lista de verificación'!$F:$F,"Yes")+COUNTIFS('Lista de verificación'!$D:$D,$A11,'Lista de verificación'!$H:$H,"I",'Lista de verificación'!$G:$G,K$9,'Lista de verificación'!$F:$F,"Yes")</f>
        <v>0</v>
      </c>
      <c r="L11" s="159">
        <f>COUNTIFS('Lista de verificación'!$D:$D,$A11,'Lista de verificación'!$H:$H,"B",'Lista de verificación'!$G:$G,L$9,'Lista de verificación'!$F:$F,"Yes")+COUNTIFS('Lista de verificación'!$D:$D,$A11,'Lista de verificación'!$H:$H,"I",'Lista de verificación'!$G:$G,L$9,'Lista de verificación'!$F:$F,"Yes")</f>
        <v>0</v>
      </c>
      <c r="M11" s="147"/>
      <c r="N11" s="180">
        <f t="shared" si="0"/>
        <v>0</v>
      </c>
      <c r="O11" s="163">
        <f t="shared" si="1"/>
        <v>0</v>
      </c>
      <c r="P11" s="163">
        <f t="shared" si="1"/>
        <v>0</v>
      </c>
      <c r="Q11" s="169">
        <f t="shared" si="1"/>
        <v>0</v>
      </c>
      <c r="T11" t="s">
        <v>193</v>
      </c>
      <c r="U11" t="s">
        <v>171</v>
      </c>
    </row>
    <row r="12" spans="1:21" x14ac:dyDescent="0.2">
      <c r="A12" s="126" t="s">
        <v>463</v>
      </c>
      <c r="B12" s="159">
        <f>COUNTIFS('Lista de verificación'!$D:$D,$A12,'Lista de verificación'!$H:$H,"B",'Lista de verificación'!$F:$F,"Yes")</f>
        <v>0</v>
      </c>
      <c r="C12" s="159">
        <f>COUNTIFS('Lista de verificación'!$D:$D,$A12,'Lista de verificación'!$H:$H,"B",'Lista de verificación'!$F:$F,"Yes")+COUNTIFS('Lista de verificación'!$D:$D,$A12,'Lista de verificación'!$H:$H,"I",'Lista de verificación'!$F:$F,"Yes")</f>
        <v>0</v>
      </c>
      <c r="D12" s="147"/>
      <c r="E12" s="159">
        <f>COUNTIFS('Lista de verificación'!$D:$D,$A12,'Lista de verificación'!$H:$H,"B",'Lista de verificación'!$G:$G,E$9,'Lista de verificación'!$F:$F,"Yes")</f>
        <v>0</v>
      </c>
      <c r="F12" s="159">
        <f>COUNTIFS('Lista de verificación'!$D:$D,$A12,'Lista de verificación'!$H:$H,"B",'Lista de verificación'!$G:$G,F$9,'Lista de verificación'!$F:$F,"Yes")</f>
        <v>0</v>
      </c>
      <c r="G12" s="159">
        <f>COUNTIFS('Lista de verificación'!$D:$D,$A12,'Lista de verificación'!$H:$H,"B",'Lista de verificación'!$G:$G,G$9,'Lista de verificación'!$F:$F,"Yes")</f>
        <v>0</v>
      </c>
      <c r="H12" s="147"/>
      <c r="I12" s="147"/>
      <c r="J12" s="159">
        <f>COUNTIFS('Lista de verificación'!$D:$D,$A12,'Lista de verificación'!$H:$H,"B",'Lista de verificación'!$G:$G,J$9,'Lista de verificación'!$F:$F,"Yes")+COUNTIFS('Lista de verificación'!$D:$D,$A12,'Lista de verificación'!$H:$H,"I",'Lista de verificación'!$G:$G,J$9,'Lista de verificación'!$F:$F,"Yes")</f>
        <v>0</v>
      </c>
      <c r="K12" s="159">
        <f>COUNTIFS('Lista de verificación'!$D:$D,$A12,'Lista de verificación'!$H:$H,"B",'Lista de verificación'!$G:$G,K$9,'Lista de verificación'!$F:$F,"Yes")+COUNTIFS('Lista de verificación'!$D:$D,$A12,'Lista de verificación'!$H:$H,"I",'Lista de verificación'!$G:$G,K$9,'Lista de verificación'!$F:$F,"Yes")</f>
        <v>0</v>
      </c>
      <c r="L12" s="159">
        <f>COUNTIFS('Lista de verificación'!$D:$D,$A12,'Lista de verificación'!$H:$H,"B",'Lista de verificación'!$G:$G,L$9,'Lista de verificación'!$F:$F,"Yes")+COUNTIFS('Lista de verificación'!$D:$D,$A12,'Lista de verificación'!$H:$H,"I",'Lista de verificación'!$G:$G,L$9,'Lista de verificación'!$F:$F,"Yes")</f>
        <v>0</v>
      </c>
      <c r="M12" s="147"/>
      <c r="N12" s="180">
        <f t="shared" si="0"/>
        <v>0</v>
      </c>
      <c r="O12" s="163">
        <f t="shared" si="1"/>
        <v>0</v>
      </c>
      <c r="P12" s="163">
        <f t="shared" si="1"/>
        <v>0</v>
      </c>
      <c r="Q12" s="169">
        <f t="shared" si="1"/>
        <v>0</v>
      </c>
      <c r="T12" t="s">
        <v>196</v>
      </c>
      <c r="U12" t="s">
        <v>173</v>
      </c>
    </row>
    <row r="13" spans="1:21" x14ac:dyDescent="0.2">
      <c r="A13" s="126" t="s">
        <v>464</v>
      </c>
      <c r="B13" s="159">
        <f>COUNTIFS('Lista de verificación'!$D:$D,$A13,'Lista de verificación'!$H:$H,"B",'Lista de verificación'!$F:$F,"Yes")</f>
        <v>0</v>
      </c>
      <c r="C13" s="159">
        <f>COUNTIFS('Lista de verificación'!$D:$D,$A13,'Lista de verificación'!$H:$H,"B",'Lista de verificación'!$F:$F,"Yes")+COUNTIFS('Lista de verificación'!$D:$D,$A13,'Lista de verificación'!$H:$H,"I",'Lista de verificación'!$F:$F,"Yes")</f>
        <v>0</v>
      </c>
      <c r="D13" s="147"/>
      <c r="E13" s="159">
        <f>COUNTIFS('Lista de verificación'!$D:$D,$A13,'Lista de verificación'!$H:$H,"B",'Lista de verificación'!$G:$G,E$9,'Lista de verificación'!$F:$F,"Yes")</f>
        <v>0</v>
      </c>
      <c r="F13" s="159">
        <f>COUNTIFS('Lista de verificación'!$D:$D,$A13,'Lista de verificación'!$H:$H,"B",'Lista de verificación'!$G:$G,F$9,'Lista de verificación'!$F:$F,"Yes")</f>
        <v>0</v>
      </c>
      <c r="G13" s="159">
        <f>COUNTIFS('Lista de verificación'!$D:$D,$A13,'Lista de verificación'!$H:$H,"B",'Lista de verificación'!$G:$G,G$9,'Lista de verificación'!$F:$F,"Yes")</f>
        <v>0</v>
      </c>
      <c r="H13" s="147"/>
      <c r="I13" s="147"/>
      <c r="J13" s="159">
        <f>COUNTIFS('Lista de verificación'!$D:$D,$A13,'Lista de verificación'!$H:$H,"B",'Lista de verificación'!$G:$G,J$9,'Lista de verificación'!$F:$F,"Yes")+COUNTIFS('Lista de verificación'!$D:$D,$A13,'Lista de verificación'!$H:$H,"I",'Lista de verificación'!$G:$G,J$9,'Lista de verificación'!$F:$F,"Yes")</f>
        <v>0</v>
      </c>
      <c r="K13" s="159">
        <f>COUNTIFS('Lista de verificación'!$D:$D,$A13,'Lista de verificación'!$H:$H,"B",'Lista de verificación'!$G:$G,K$9,'Lista de verificación'!$F:$F,"Yes")+COUNTIFS('Lista de verificación'!$D:$D,$A13,'Lista de verificación'!$H:$H,"I",'Lista de verificación'!$G:$G,K$9,'Lista de verificación'!$F:$F,"Yes")</f>
        <v>0</v>
      </c>
      <c r="L13" s="159">
        <f>COUNTIFS('Lista de verificación'!$D:$D,$A13,'Lista de verificación'!$H:$H,"B",'Lista de verificación'!$G:$G,L$9,'Lista de verificación'!$F:$F,"Yes")+COUNTIFS('Lista de verificación'!$D:$D,$A13,'Lista de verificación'!$H:$H,"I",'Lista de verificación'!$G:$G,L$9,'Lista de verificación'!$F:$F,"Yes")</f>
        <v>0</v>
      </c>
      <c r="M13" s="147"/>
      <c r="N13" s="180">
        <f t="shared" si="0"/>
        <v>0</v>
      </c>
      <c r="O13" s="163">
        <f t="shared" si="1"/>
        <v>0</v>
      </c>
      <c r="P13" s="163">
        <f t="shared" si="1"/>
        <v>0</v>
      </c>
      <c r="Q13" s="169">
        <f t="shared" si="1"/>
        <v>0</v>
      </c>
      <c r="T13" t="s">
        <v>198</v>
      </c>
      <c r="U13" t="s">
        <v>175</v>
      </c>
    </row>
    <row r="14" spans="1:21" ht="13.5" thickBot="1" x14ac:dyDescent="0.25">
      <c r="A14" s="127" t="s">
        <v>465</v>
      </c>
      <c r="B14" s="177">
        <f>COUNTIFS('Lista de verificación'!$D:$D,$A14,'Lista de verificación'!$H:$H,"B",'Lista de verificación'!$F:$F,"Yes")</f>
        <v>0</v>
      </c>
      <c r="C14" s="177">
        <f>COUNTIFS('Lista de verificación'!$D:$D,$A14,'Lista de verificación'!$H:$H,"B",'Lista de verificación'!$F:$F,"Yes")+COUNTIFS('Lista de verificación'!$D:$D,$A14,'Lista de verificación'!$H:$H,"I",'Lista de verificación'!$F:$F,"Yes")</f>
        <v>0</v>
      </c>
      <c r="D14" s="152"/>
      <c r="E14" s="177">
        <f>COUNTIFS('Lista de verificación'!$D:$D,$A14,'Lista de verificación'!$H:$H,"B",'Lista de verificación'!$G:$G,E$9,'Lista de verificación'!$F:$F,"Yes")</f>
        <v>0</v>
      </c>
      <c r="F14" s="177">
        <f>COUNTIFS('Lista de verificación'!$D:$D,$A14,'Lista de verificación'!$H:$H,"B",'Lista de verificación'!$G:$G,F$9,'Lista de verificación'!$F:$F,"Yes")</f>
        <v>0</v>
      </c>
      <c r="G14" s="177">
        <f>COUNTIFS('Lista de verificación'!$D:$D,$A14,'Lista de verificación'!$H:$H,"B",'Lista de verificación'!$G:$G,G$9,'Lista de verificación'!$F:$F,"Yes")</f>
        <v>0</v>
      </c>
      <c r="H14" s="152"/>
      <c r="I14" s="152"/>
      <c r="J14" s="177">
        <f>COUNTIFS('Lista de verificación'!$D:$D,$A14,'Lista de verificación'!$H:$H,"B",'Lista de verificación'!$G:$G,J$9,'Lista de verificación'!$F:$F,"Yes")+COUNTIFS('Lista de verificación'!$D:$D,$A14,'Lista de verificación'!$H:$H,"I",'Lista de verificación'!$G:$G,J$9,'Lista de verificación'!$F:$F,"Yes")</f>
        <v>0</v>
      </c>
      <c r="K14" s="177">
        <f>COUNTIFS('Lista de verificación'!$D:$D,$A14,'Lista de verificación'!$H:$H,"B",'Lista de verificación'!$G:$G,K$9,'Lista de verificación'!$F:$F,"Yes")+COUNTIFS('Lista de verificación'!$D:$D,$A14,'Lista de verificación'!$H:$H,"I",'Lista de verificación'!$G:$G,K$9,'Lista de verificación'!$F:$F,"Yes")</f>
        <v>0</v>
      </c>
      <c r="L14" s="177">
        <f>COUNTIFS('Lista de verificación'!$D:$D,$A14,'Lista de verificación'!$H:$H,"B",'Lista de verificación'!$G:$G,L$9,'Lista de verificación'!$F:$F,"Yes")+COUNTIFS('Lista de verificación'!$D:$D,$A14,'Lista de verificación'!$H:$H,"I",'Lista de verificación'!$G:$G,L$9,'Lista de verificación'!$F:$F,"Yes")</f>
        <v>0</v>
      </c>
      <c r="M14" s="152"/>
      <c r="N14" s="180">
        <f t="shared" si="0"/>
        <v>0</v>
      </c>
      <c r="O14" s="163">
        <f t="shared" si="1"/>
        <v>0</v>
      </c>
      <c r="P14" s="163">
        <f t="shared" si="1"/>
        <v>0</v>
      </c>
      <c r="Q14" s="169">
        <f t="shared" si="1"/>
        <v>0</v>
      </c>
      <c r="T14" t="s">
        <v>200</v>
      </c>
      <c r="U14" t="s">
        <v>176</v>
      </c>
    </row>
    <row r="15" spans="1:21" x14ac:dyDescent="0.2">
      <c r="A15" s="165"/>
      <c r="B15" s="166"/>
      <c r="C15" s="166"/>
      <c r="D15" s="144"/>
      <c r="E15" s="144"/>
      <c r="F15" s="144"/>
      <c r="G15" s="144"/>
      <c r="H15" s="144"/>
      <c r="I15" s="144"/>
      <c r="J15" s="144"/>
      <c r="K15" s="144"/>
      <c r="L15" s="144"/>
      <c r="M15" s="144"/>
      <c r="N15" s="180">
        <f t="shared" si="0"/>
        <v>0</v>
      </c>
      <c r="O15" s="181"/>
      <c r="P15" s="181"/>
      <c r="Q15" s="161"/>
      <c r="T15" t="s">
        <v>203</v>
      </c>
      <c r="U15" t="s">
        <v>178</v>
      </c>
    </row>
    <row r="16" spans="1:21" x14ac:dyDescent="0.2">
      <c r="A16" s="126" t="s">
        <v>475</v>
      </c>
      <c r="B16" s="167">
        <f>SUM(B10:B15)</f>
        <v>0</v>
      </c>
      <c r="C16" s="167">
        <f>SUM(C10:C15)</f>
        <v>0</v>
      </c>
      <c r="D16" s="147"/>
      <c r="E16" s="167">
        <f>SUM(E10:E15)</f>
        <v>0</v>
      </c>
      <c r="F16" s="167">
        <f>SUM(F10:F15)</f>
        <v>0</v>
      </c>
      <c r="G16" s="167">
        <f>SUM(G10:G15)</f>
        <v>0</v>
      </c>
      <c r="H16" s="147"/>
      <c r="I16" s="147"/>
      <c r="J16" s="167">
        <f>SUM(J10:J15)</f>
        <v>0</v>
      </c>
      <c r="K16" s="167">
        <f>SUM(K10:K15)</f>
        <v>0</v>
      </c>
      <c r="L16" s="167">
        <f>SUM(L10:L15)</f>
        <v>0</v>
      </c>
      <c r="M16" s="147"/>
      <c r="N16" s="180">
        <f t="shared" si="0"/>
        <v>0</v>
      </c>
      <c r="O16" s="163">
        <f t="shared" ref="O16:Q20" si="2">IF(SelectedLevelLetter="B",E16,J16)</f>
        <v>0</v>
      </c>
      <c r="P16" s="163">
        <f t="shared" si="2"/>
        <v>0</v>
      </c>
      <c r="Q16" s="169">
        <f t="shared" si="2"/>
        <v>0</v>
      </c>
      <c r="T16" t="s">
        <v>206</v>
      </c>
      <c r="U16" t="s">
        <v>179</v>
      </c>
    </row>
    <row r="17" spans="1:21" x14ac:dyDescent="0.2">
      <c r="A17" s="126" t="s">
        <v>476</v>
      </c>
      <c r="B17" s="167">
        <f>COUNTIFS('Lista de verificación'!$H:$H,"B",'Lista de verificación'!$F:$F,"Yes")</f>
        <v>64</v>
      </c>
      <c r="C17" s="167">
        <f>COUNTIFS('Lista de verificación'!$H:$H,"B",'Lista de verificación'!$F:$F,"Yes")+COUNTIFS('Lista de verificación'!$H:$H,"I",'Lista de verificación'!$F:$F,"Yes")</f>
        <v>110</v>
      </c>
      <c r="D17" s="147"/>
      <c r="E17" s="167">
        <f>COUNTIFS('Lista de verificación'!$H:$H,"B",'Lista de verificación'!$G:$G,E$9,'Lista de verificación'!$F:$F,"Yes")</f>
        <v>22</v>
      </c>
      <c r="F17" s="167">
        <f>COUNTIFS('Lista de verificación'!$H:$H,"B",'Lista de verificación'!$G:$G,F$9,'Lista de verificación'!$F:$F,"Yes")</f>
        <v>31</v>
      </c>
      <c r="G17" s="167">
        <f>COUNTIFS('Lista de verificación'!$H:$H,"B",'Lista de verificación'!$G:$G,G$9,'Lista de verificación'!$F:$F,"Yes")</f>
        <v>11</v>
      </c>
      <c r="H17" s="147"/>
      <c r="I17" s="147"/>
      <c r="J17" s="167">
        <f>COUNTIFS('Lista de verificación'!$H:$H,"B",'Lista de verificación'!$G:$G,J$9,'Lista de verificación'!$F:$F,"Yes")+COUNTIFS('Lista de verificación'!$H:$H,"I",'Lista de verificación'!$G:$G,J$9,'Lista de verificación'!$F:$F,"Yes")</f>
        <v>45</v>
      </c>
      <c r="K17" s="167">
        <f>COUNTIFS('Lista de verificación'!$H:$H,"B",'Lista de verificación'!$G:$G,K$9,'Lista de verificación'!$F:$F,"Yes")+COUNTIFS('Lista de verificación'!$H:$H,"I",'Lista de verificación'!$G:$G,K$9,'Lista de verificación'!$F:$F,"Yes")</f>
        <v>39</v>
      </c>
      <c r="L17" s="167">
        <f>COUNTIFS('Lista de verificación'!$H:$H,"B",'Lista de verificación'!$G:$G,L$9,'Lista de verificación'!$F:$F,"Yes")+COUNTIFS('Lista de verificación'!$H:$H,"I",'Lista de verificación'!$G:$G,L$9,'Lista de verificación'!$F:$F,"Yes")</f>
        <v>26</v>
      </c>
      <c r="M17" s="147"/>
      <c r="N17" s="180">
        <f t="shared" si="0"/>
        <v>110</v>
      </c>
      <c r="O17" s="163">
        <f t="shared" si="2"/>
        <v>45</v>
      </c>
      <c r="P17" s="163">
        <f t="shared" si="2"/>
        <v>39</v>
      </c>
      <c r="Q17" s="169">
        <f t="shared" si="2"/>
        <v>26</v>
      </c>
      <c r="T17" t="s">
        <v>211</v>
      </c>
      <c r="U17" t="s">
        <v>180</v>
      </c>
    </row>
    <row r="18" spans="1:21" x14ac:dyDescent="0.2">
      <c r="A18" s="126" t="s">
        <v>477</v>
      </c>
      <c r="B18" s="158">
        <f>B16/B17</f>
        <v>0</v>
      </c>
      <c r="C18" s="158">
        <f>C16/C17</f>
        <v>0</v>
      </c>
      <c r="D18" s="147"/>
      <c r="E18" s="158">
        <f>E16/E17</f>
        <v>0</v>
      </c>
      <c r="F18" s="158">
        <f>F16/F17</f>
        <v>0</v>
      </c>
      <c r="G18" s="158">
        <f>G16/G17</f>
        <v>0</v>
      </c>
      <c r="H18" s="147"/>
      <c r="I18" s="147"/>
      <c r="J18" s="158">
        <f>J16/J17</f>
        <v>0</v>
      </c>
      <c r="K18" s="158">
        <f>K16/K17</f>
        <v>0</v>
      </c>
      <c r="L18" s="158">
        <f>L16/L17</f>
        <v>0</v>
      </c>
      <c r="M18" s="147"/>
      <c r="N18" s="182">
        <f t="shared" si="0"/>
        <v>0</v>
      </c>
      <c r="O18" s="170">
        <f t="shared" si="2"/>
        <v>0</v>
      </c>
      <c r="P18" s="170">
        <f t="shared" si="2"/>
        <v>0</v>
      </c>
      <c r="Q18" s="171">
        <f t="shared" si="2"/>
        <v>0</v>
      </c>
      <c r="T18" t="s">
        <v>214</v>
      </c>
      <c r="U18" t="s">
        <v>181</v>
      </c>
    </row>
    <row r="19" spans="1:21" x14ac:dyDescent="0.2">
      <c r="A19" s="126" t="s">
        <v>478</v>
      </c>
      <c r="B19" s="158" t="str">
        <f>IF(B18=100%,IF($P$6=0,"Completo","Faltan comentarios"),"Incompleto")</f>
        <v>Incompleto</v>
      </c>
      <c r="C19" s="158" t="str">
        <f>IF(C18=100%,IF($P$6=0,"Completo","Faltan comentarios"),"Incompleto")</f>
        <v>Incompleto</v>
      </c>
      <c r="D19" s="147"/>
      <c r="E19" s="158" t="str">
        <f>IF(E18=100%,"Completo","Incompleto")</f>
        <v>Incompleto</v>
      </c>
      <c r="F19" s="158" t="str">
        <f>IF(F18=100%,"Completo","Incompleto")</f>
        <v>Incompleto</v>
      </c>
      <c r="G19" s="158" t="str">
        <f>IF(G18=100%,"Completo","Incompleto")</f>
        <v>Incompleto</v>
      </c>
      <c r="H19" s="147"/>
      <c r="I19" s="147"/>
      <c r="J19" s="158" t="str">
        <f>IF(J18=100%,"Completo","Incompleto")</f>
        <v>Incompleto</v>
      </c>
      <c r="K19" s="158" t="str">
        <f>IF(K18=100%,"Completo","Incompleto")</f>
        <v>Incompleto</v>
      </c>
      <c r="L19" s="158" t="str">
        <f>IF(L18=100%,"Completo","Incompleto")</f>
        <v>Incompleto</v>
      </c>
      <c r="M19" s="147"/>
      <c r="N19" s="180" t="str">
        <f t="shared" si="0"/>
        <v>Incompleto</v>
      </c>
      <c r="O19" s="163" t="str">
        <f t="shared" si="2"/>
        <v>Incompleto</v>
      </c>
      <c r="P19" s="163" t="str">
        <f t="shared" si="2"/>
        <v>Incompleto</v>
      </c>
      <c r="Q19" s="169" t="str">
        <f t="shared" si="2"/>
        <v>Incompleto</v>
      </c>
      <c r="T19" t="s">
        <v>217</v>
      </c>
      <c r="U19" t="s">
        <v>183</v>
      </c>
    </row>
    <row r="20" spans="1:21" ht="13.5" thickBot="1" x14ac:dyDescent="0.25">
      <c r="A20" s="127" t="s">
        <v>479</v>
      </c>
      <c r="B20" s="172">
        <f>MAX(100-B13*$F$4-B12*$F$3-B11*$F$2,0)</f>
        <v>100</v>
      </c>
      <c r="C20" s="172">
        <f>MAX(100-C13*$F$4-C12*$F$3-C11*$F$2,0)</f>
        <v>100</v>
      </c>
      <c r="D20" s="152"/>
      <c r="E20" s="173"/>
      <c r="F20" s="173"/>
      <c r="G20" s="173"/>
      <c r="H20" s="152"/>
      <c r="I20" s="152"/>
      <c r="J20" s="173"/>
      <c r="K20" s="173"/>
      <c r="L20" s="173"/>
      <c r="M20" s="152"/>
      <c r="N20" s="180">
        <f t="shared" si="0"/>
        <v>100</v>
      </c>
      <c r="O20" s="163">
        <f t="shared" si="2"/>
        <v>0</v>
      </c>
      <c r="P20" s="163">
        <f t="shared" si="2"/>
        <v>0</v>
      </c>
      <c r="Q20" s="169">
        <f t="shared" si="2"/>
        <v>0</v>
      </c>
      <c r="T20" t="s">
        <v>220</v>
      </c>
      <c r="U20" t="s">
        <v>184</v>
      </c>
    </row>
    <row r="21" spans="1:21" x14ac:dyDescent="0.2">
      <c r="A21" s="125"/>
      <c r="B21" s="155"/>
      <c r="C21" s="155"/>
      <c r="D21" s="144"/>
      <c r="E21" s="156" t="s">
        <v>506</v>
      </c>
      <c r="F21" s="156" t="s">
        <v>506</v>
      </c>
      <c r="G21" s="156" t="s">
        <v>506</v>
      </c>
      <c r="H21" s="144"/>
      <c r="I21" s="144"/>
      <c r="J21" s="157" t="s">
        <v>511</v>
      </c>
      <c r="K21" s="157" t="s">
        <v>511</v>
      </c>
      <c r="L21" s="157" t="s">
        <v>511</v>
      </c>
      <c r="M21" s="144"/>
      <c r="N21" s="179"/>
      <c r="O21" s="181"/>
      <c r="P21" s="181"/>
      <c r="Q21" s="161"/>
      <c r="T21" t="s">
        <v>222</v>
      </c>
      <c r="U21" t="s">
        <v>186</v>
      </c>
    </row>
    <row r="22" spans="1:21" x14ac:dyDescent="0.2">
      <c r="A22" s="126" t="s">
        <v>480</v>
      </c>
      <c r="B22" s="158"/>
      <c r="C22" s="158"/>
      <c r="D22" s="147"/>
      <c r="E22" s="159" t="s">
        <v>507</v>
      </c>
      <c r="F22" s="159" t="s">
        <v>506</v>
      </c>
      <c r="G22" s="159" t="s">
        <v>508</v>
      </c>
      <c r="H22" s="147"/>
      <c r="I22" s="147"/>
      <c r="J22" s="133" t="s">
        <v>507</v>
      </c>
      <c r="K22" s="133" t="s">
        <v>506</v>
      </c>
      <c r="L22" s="133" t="s">
        <v>508</v>
      </c>
      <c r="M22" s="147"/>
      <c r="N22" s="183" t="s">
        <v>159</v>
      </c>
      <c r="O22" s="160" t="s">
        <v>513</v>
      </c>
      <c r="P22" s="160" t="s">
        <v>276</v>
      </c>
      <c r="Q22" s="161"/>
      <c r="T22" t="s">
        <v>226</v>
      </c>
      <c r="U22" t="s">
        <v>187</v>
      </c>
    </row>
    <row r="23" spans="1:21" x14ac:dyDescent="0.2">
      <c r="A23" s="126" t="str">
        <f>A11</f>
        <v>NC Menor</v>
      </c>
      <c r="B23" s="158"/>
      <c r="C23" s="158"/>
      <c r="D23" s="147"/>
      <c r="E23" s="162">
        <f t="shared" ref="E23:G25" si="3">E11*$F2</f>
        <v>0</v>
      </c>
      <c r="F23" s="162">
        <f t="shared" si="3"/>
        <v>0</v>
      </c>
      <c r="G23" s="162">
        <f t="shared" si="3"/>
        <v>0</v>
      </c>
      <c r="H23" s="147"/>
      <c r="I23" s="147"/>
      <c r="J23" s="162">
        <f t="shared" ref="J23:L25" si="4">J11*$F2</f>
        <v>0</v>
      </c>
      <c r="K23" s="162">
        <f t="shared" si="4"/>
        <v>0</v>
      </c>
      <c r="L23" s="162">
        <f t="shared" si="4"/>
        <v>0</v>
      </c>
      <c r="M23" s="147"/>
      <c r="N23" s="184">
        <f>IF(Lookups!$N$19="Incomplete",NA(),IF(BuyingCompanySettings=1,NA(),IF(SelectedLevelLetter="B",E23,J23)))</f>
        <v>0</v>
      </c>
      <c r="O23" s="163">
        <f>IF(Lookups!$N$19="Incomplete",NA(),IF(BuyingCompanySettings=1,NA(),IF(SelectedLevelLetter="B",F23,K23)))</f>
        <v>0</v>
      </c>
      <c r="P23" s="163">
        <f>IF(Lookups!$N$19="Incomplete",NA(),IF(BuyingCompanySettings=1,NA(),IF(SelectedLevelLetter="B",G23,L23)))</f>
        <v>0</v>
      </c>
      <c r="Q23" s="161"/>
      <c r="T23" t="s">
        <v>233</v>
      </c>
      <c r="U23" t="s">
        <v>189</v>
      </c>
    </row>
    <row r="24" spans="1:21" x14ac:dyDescent="0.2">
      <c r="A24" s="126" t="str">
        <f>A12</f>
        <v>NC Mayor</v>
      </c>
      <c r="B24" s="158"/>
      <c r="C24" s="158"/>
      <c r="D24" s="147"/>
      <c r="E24" s="162">
        <f t="shared" si="3"/>
        <v>0</v>
      </c>
      <c r="F24" s="162">
        <f t="shared" si="3"/>
        <v>0</v>
      </c>
      <c r="G24" s="162">
        <f t="shared" si="3"/>
        <v>0</v>
      </c>
      <c r="H24" s="147"/>
      <c r="I24" s="147"/>
      <c r="J24" s="162">
        <f t="shared" si="4"/>
        <v>0</v>
      </c>
      <c r="K24" s="162">
        <f t="shared" si="4"/>
        <v>0</v>
      </c>
      <c r="L24" s="162">
        <f t="shared" si="4"/>
        <v>0</v>
      </c>
      <c r="M24" s="147"/>
      <c r="N24" s="184">
        <f>IF(Lookups!$N$19="Incomplete",NA(),IF(BuyingCompanySettings=1,NA(),IF(SelectedLevelLetter="B",E24,J24)))</f>
        <v>0</v>
      </c>
      <c r="O24" s="163">
        <f>IF(Lookups!$N$19="Incomplete",NA(),IF(BuyingCompanySettings=1,NA(),IF(SelectedLevelLetter="B",F24,K24)))</f>
        <v>0</v>
      </c>
      <c r="P24" s="163">
        <f>IF(Lookups!$N$19="Incomplete",NA(),IF(BuyingCompanySettings=1,NA(),IF(SelectedLevelLetter="B",G24,L24)))</f>
        <v>0</v>
      </c>
      <c r="Q24" s="161"/>
      <c r="T24" t="s">
        <v>240</v>
      </c>
      <c r="U24" t="s">
        <v>191</v>
      </c>
    </row>
    <row r="25" spans="1:21" x14ac:dyDescent="0.2">
      <c r="A25" s="126" t="str">
        <f>A13</f>
        <v>NC Crítica</v>
      </c>
      <c r="B25" s="158"/>
      <c r="C25" s="158"/>
      <c r="D25" s="147"/>
      <c r="E25" s="162">
        <f t="shared" si="3"/>
        <v>0</v>
      </c>
      <c r="F25" s="162">
        <f t="shared" si="3"/>
        <v>0</v>
      </c>
      <c r="G25" s="162">
        <f t="shared" si="3"/>
        <v>0</v>
      </c>
      <c r="H25" s="147"/>
      <c r="I25" s="147"/>
      <c r="J25" s="162">
        <f t="shared" si="4"/>
        <v>0</v>
      </c>
      <c r="K25" s="162">
        <f t="shared" si="4"/>
        <v>0</v>
      </c>
      <c r="L25" s="162">
        <f t="shared" si="4"/>
        <v>0</v>
      </c>
      <c r="M25" s="147"/>
      <c r="N25" s="184">
        <f>IF(Lookups!$N$19="Incomplete",NA(),IF(BuyingCompanySettings=1,NA(),IF(SelectedLevelLetter="B",E25,J25)))</f>
        <v>0</v>
      </c>
      <c r="O25" s="163">
        <f>IF(Lookups!$N$19="Incomplete",NA(),IF(BuyingCompanySettings=1,NA(),IF(SelectedLevelLetter="B",F25,K25)))</f>
        <v>0</v>
      </c>
      <c r="P25" s="163">
        <f>IF(Lookups!$N$19="Incomplete",NA(),IF(BuyingCompanySettings=1,NA(),IF(SelectedLevelLetter="B",G25,L25)))</f>
        <v>0</v>
      </c>
      <c r="Q25" s="161"/>
      <c r="T25" t="s">
        <v>244</v>
      </c>
      <c r="U25" t="s">
        <v>192</v>
      </c>
    </row>
    <row r="26" spans="1:21" ht="13.5" thickBot="1" x14ac:dyDescent="0.25">
      <c r="A26" s="151"/>
      <c r="B26" s="152"/>
      <c r="C26" s="152"/>
      <c r="D26" s="152"/>
      <c r="E26" s="152"/>
      <c r="F26" s="152"/>
      <c r="G26" s="152"/>
      <c r="H26" s="152"/>
      <c r="I26" s="152"/>
      <c r="J26" s="152"/>
      <c r="K26" s="152"/>
      <c r="L26" s="152"/>
      <c r="M26" s="152"/>
      <c r="N26" s="151"/>
      <c r="O26" s="152"/>
      <c r="P26" s="152"/>
      <c r="Q26" s="164"/>
      <c r="T26" t="s">
        <v>246</v>
      </c>
      <c r="U26" t="s">
        <v>194</v>
      </c>
    </row>
    <row r="27" spans="1:21" ht="13.5" thickBot="1" x14ac:dyDescent="0.25">
      <c r="K27" s="114"/>
      <c r="T27" t="s">
        <v>251</v>
      </c>
      <c r="U27" t="s">
        <v>195</v>
      </c>
    </row>
    <row r="28" spans="1:21" x14ac:dyDescent="0.2">
      <c r="A28" s="185" t="s">
        <v>481</v>
      </c>
      <c r="T28" t="s">
        <v>254</v>
      </c>
      <c r="U28" t="s">
        <v>197</v>
      </c>
    </row>
    <row r="29" spans="1:21" ht="13.5" thickBot="1" x14ac:dyDescent="0.25">
      <c r="A29" s="189" t="s">
        <v>479</v>
      </c>
      <c r="T29" t="s">
        <v>259</v>
      </c>
      <c r="U29" t="s">
        <v>199</v>
      </c>
    </row>
    <row r="30" spans="1:21" x14ac:dyDescent="0.2">
      <c r="T30" t="s">
        <v>262</v>
      </c>
      <c r="U30" t="s">
        <v>201</v>
      </c>
    </row>
    <row r="31" spans="1:21" ht="13.5" thickBot="1" x14ac:dyDescent="0.25">
      <c r="T31" t="s">
        <v>266</v>
      </c>
      <c r="U31" t="s">
        <v>202</v>
      </c>
    </row>
    <row r="32" spans="1:21" x14ac:dyDescent="0.2">
      <c r="A32" s="190" t="s">
        <v>482</v>
      </c>
      <c r="T32" t="s">
        <v>270</v>
      </c>
      <c r="U32" t="s">
        <v>204</v>
      </c>
    </row>
    <row r="33" spans="1:21" ht="13.5" thickBot="1" x14ac:dyDescent="0.25">
      <c r="A33" s="188" t="s">
        <v>483</v>
      </c>
      <c r="T33" t="s">
        <v>277</v>
      </c>
      <c r="U33" t="s">
        <v>205</v>
      </c>
    </row>
    <row r="34" spans="1:21" x14ac:dyDescent="0.2">
      <c r="T34" t="s">
        <v>284</v>
      </c>
      <c r="U34" t="s">
        <v>207</v>
      </c>
    </row>
    <row r="35" spans="1:21" ht="13.5" thickBot="1" x14ac:dyDescent="0.25">
      <c r="T35" t="s">
        <v>290</v>
      </c>
      <c r="U35" t="s">
        <v>208</v>
      </c>
    </row>
    <row r="36" spans="1:21" x14ac:dyDescent="0.2">
      <c r="A36" s="185" t="s">
        <v>484</v>
      </c>
      <c r="T36" t="s">
        <v>303</v>
      </c>
      <c r="U36" t="s">
        <v>209</v>
      </c>
    </row>
    <row r="37" spans="1:21" ht="13.5" thickBot="1" x14ac:dyDescent="0.25">
      <c r="A37" s="189" t="s">
        <v>485</v>
      </c>
      <c r="U37" t="s">
        <v>210</v>
      </c>
    </row>
    <row r="38" spans="1:21" x14ac:dyDescent="0.2">
      <c r="U38" t="s">
        <v>212</v>
      </c>
    </row>
    <row r="39" spans="1:21" ht="13.5" thickBot="1" x14ac:dyDescent="0.25">
      <c r="U39" t="s">
        <v>213</v>
      </c>
    </row>
    <row r="40" spans="1:21" x14ac:dyDescent="0.2">
      <c r="A40" s="185" t="s">
        <v>486</v>
      </c>
      <c r="U40" t="s">
        <v>215</v>
      </c>
    </row>
    <row r="41" spans="1:21" x14ac:dyDescent="0.2">
      <c r="A41" s="186" t="s">
        <v>487</v>
      </c>
      <c r="U41" t="s">
        <v>216</v>
      </c>
    </row>
    <row r="42" spans="1:21" x14ac:dyDescent="0.2">
      <c r="A42" s="186" t="s">
        <v>488</v>
      </c>
      <c r="U42" t="s">
        <v>218</v>
      </c>
    </row>
    <row r="43" spans="1:21" x14ac:dyDescent="0.2">
      <c r="A43" s="186" t="s">
        <v>489</v>
      </c>
      <c r="U43" t="s">
        <v>219</v>
      </c>
    </row>
    <row r="44" spans="1:21" x14ac:dyDescent="0.2">
      <c r="A44" s="186" t="s">
        <v>490</v>
      </c>
      <c r="U44" t="s">
        <v>221</v>
      </c>
    </row>
    <row r="45" spans="1:21" x14ac:dyDescent="0.2">
      <c r="A45" s="186" t="s">
        <v>491</v>
      </c>
      <c r="U45" t="s">
        <v>223</v>
      </c>
    </row>
    <row r="46" spans="1:21" x14ac:dyDescent="0.2">
      <c r="A46" s="186" t="s">
        <v>492</v>
      </c>
      <c r="U46" t="s">
        <v>224</v>
      </c>
    </row>
    <row r="47" spans="1:21" x14ac:dyDescent="0.2">
      <c r="A47" s="186" t="s">
        <v>493</v>
      </c>
      <c r="U47" t="s">
        <v>227</v>
      </c>
    </row>
    <row r="48" spans="1:21" x14ac:dyDescent="0.2">
      <c r="A48" s="187" t="s">
        <v>494</v>
      </c>
      <c r="U48" t="s">
        <v>228</v>
      </c>
    </row>
    <row r="49" spans="1:21" x14ac:dyDescent="0.2">
      <c r="A49" s="187" t="s">
        <v>495</v>
      </c>
      <c r="U49" t="s">
        <v>229</v>
      </c>
    </row>
    <row r="50" spans="1:21" x14ac:dyDescent="0.2">
      <c r="A50" s="187" t="s">
        <v>496</v>
      </c>
      <c r="U50" t="s">
        <v>230</v>
      </c>
    </row>
    <row r="51" spans="1:21" x14ac:dyDescent="0.2">
      <c r="A51" s="186" t="s">
        <v>497</v>
      </c>
      <c r="U51" t="s">
        <v>231</v>
      </c>
    </row>
    <row r="52" spans="1:21" x14ac:dyDescent="0.2">
      <c r="A52" s="186" t="s">
        <v>498</v>
      </c>
      <c r="U52" t="s">
        <v>232</v>
      </c>
    </row>
    <row r="53" spans="1:21" x14ac:dyDescent="0.2">
      <c r="A53" s="187" t="s">
        <v>499</v>
      </c>
      <c r="U53" t="s">
        <v>234</v>
      </c>
    </row>
    <row r="54" spans="1:21" x14ac:dyDescent="0.2">
      <c r="A54" s="187" t="s">
        <v>500</v>
      </c>
      <c r="U54" t="s">
        <v>235</v>
      </c>
    </row>
    <row r="55" spans="1:21" x14ac:dyDescent="0.2">
      <c r="A55" s="187" t="s">
        <v>501</v>
      </c>
      <c r="U55" t="s">
        <v>236</v>
      </c>
    </row>
    <row r="56" spans="1:21" ht="13.5" thickBot="1" x14ac:dyDescent="0.25">
      <c r="A56" s="188" t="s">
        <v>502</v>
      </c>
      <c r="U56" t="s">
        <v>237</v>
      </c>
    </row>
    <row r="57" spans="1:21" x14ac:dyDescent="0.2">
      <c r="U57" t="s">
        <v>238</v>
      </c>
    </row>
    <row r="58" spans="1:21" x14ac:dyDescent="0.2">
      <c r="U58" t="s">
        <v>239</v>
      </c>
    </row>
    <row r="59" spans="1:21" x14ac:dyDescent="0.2">
      <c r="U59" t="s">
        <v>241</v>
      </c>
    </row>
    <row r="60" spans="1:21" x14ac:dyDescent="0.2">
      <c r="U60" t="s">
        <v>242</v>
      </c>
    </row>
    <row r="61" spans="1:21" x14ac:dyDescent="0.2">
      <c r="U61" t="s">
        <v>243</v>
      </c>
    </row>
    <row r="62" spans="1:21" x14ac:dyDescent="0.2">
      <c r="U62" t="s">
        <v>245</v>
      </c>
    </row>
    <row r="63" spans="1:21" x14ac:dyDescent="0.2">
      <c r="U63" t="s">
        <v>247</v>
      </c>
    </row>
    <row r="64" spans="1:21" x14ac:dyDescent="0.2">
      <c r="U64" t="s">
        <v>248</v>
      </c>
    </row>
    <row r="65" spans="21:21" x14ac:dyDescent="0.2">
      <c r="U65" t="s">
        <v>249</v>
      </c>
    </row>
    <row r="66" spans="21:21" x14ac:dyDescent="0.2">
      <c r="U66" t="s">
        <v>250</v>
      </c>
    </row>
    <row r="67" spans="21:21" x14ac:dyDescent="0.2">
      <c r="U67" t="s">
        <v>252</v>
      </c>
    </row>
    <row r="68" spans="21:21" x14ac:dyDescent="0.2">
      <c r="U68" t="s">
        <v>253</v>
      </c>
    </row>
    <row r="69" spans="21:21" x14ac:dyDescent="0.2">
      <c r="U69" t="s">
        <v>255</v>
      </c>
    </row>
    <row r="70" spans="21:21" x14ac:dyDescent="0.2">
      <c r="U70" t="s">
        <v>256</v>
      </c>
    </row>
    <row r="71" spans="21:21" x14ac:dyDescent="0.2">
      <c r="U71" t="s">
        <v>257</v>
      </c>
    </row>
    <row r="72" spans="21:21" x14ac:dyDescent="0.2">
      <c r="U72" t="s">
        <v>258</v>
      </c>
    </row>
    <row r="73" spans="21:21" x14ac:dyDescent="0.2">
      <c r="U73" t="s">
        <v>260</v>
      </c>
    </row>
    <row r="74" spans="21:21" x14ac:dyDescent="0.2">
      <c r="U74" t="s">
        <v>261</v>
      </c>
    </row>
    <row r="75" spans="21:21" x14ac:dyDescent="0.2">
      <c r="U75" t="s">
        <v>263</v>
      </c>
    </row>
    <row r="76" spans="21:21" x14ac:dyDescent="0.2">
      <c r="U76" t="s">
        <v>264</v>
      </c>
    </row>
    <row r="77" spans="21:21" x14ac:dyDescent="0.2">
      <c r="U77" t="s">
        <v>265</v>
      </c>
    </row>
    <row r="78" spans="21:21" x14ac:dyDescent="0.2">
      <c r="U78" t="s">
        <v>267</v>
      </c>
    </row>
    <row r="79" spans="21:21" x14ac:dyDescent="0.2">
      <c r="U79" t="s">
        <v>268</v>
      </c>
    </row>
    <row r="80" spans="21:21" x14ac:dyDescent="0.2">
      <c r="U80" t="s">
        <v>269</v>
      </c>
    </row>
    <row r="81" spans="21:21" x14ac:dyDescent="0.2">
      <c r="U81" t="s">
        <v>271</v>
      </c>
    </row>
    <row r="82" spans="21:21" x14ac:dyDescent="0.2">
      <c r="U82" t="s">
        <v>272</v>
      </c>
    </row>
    <row r="83" spans="21:21" x14ac:dyDescent="0.2">
      <c r="U83" t="s">
        <v>273</v>
      </c>
    </row>
    <row r="84" spans="21:21" x14ac:dyDescent="0.2">
      <c r="U84" t="s">
        <v>274</v>
      </c>
    </row>
    <row r="85" spans="21:21" x14ac:dyDescent="0.2">
      <c r="U85" t="s">
        <v>275</v>
      </c>
    </row>
    <row r="86" spans="21:21" x14ac:dyDescent="0.2">
      <c r="U86" t="s">
        <v>278</v>
      </c>
    </row>
    <row r="87" spans="21:21" x14ac:dyDescent="0.2">
      <c r="U87" t="s">
        <v>279</v>
      </c>
    </row>
    <row r="88" spans="21:21" x14ac:dyDescent="0.2">
      <c r="U88" t="s">
        <v>280</v>
      </c>
    </row>
    <row r="89" spans="21:21" x14ac:dyDescent="0.2">
      <c r="U89" t="s">
        <v>281</v>
      </c>
    </row>
    <row r="90" spans="21:21" x14ac:dyDescent="0.2">
      <c r="U90" t="s">
        <v>282</v>
      </c>
    </row>
    <row r="91" spans="21:21" x14ac:dyDescent="0.2">
      <c r="U91" t="s">
        <v>283</v>
      </c>
    </row>
    <row r="92" spans="21:21" x14ac:dyDescent="0.2">
      <c r="U92" t="s">
        <v>285</v>
      </c>
    </row>
    <row r="93" spans="21:21" x14ac:dyDescent="0.2">
      <c r="U93" t="s">
        <v>286</v>
      </c>
    </row>
    <row r="94" spans="21:21" x14ac:dyDescent="0.2">
      <c r="U94" t="s">
        <v>287</v>
      </c>
    </row>
    <row r="95" spans="21:21" x14ac:dyDescent="0.2">
      <c r="U95" t="s">
        <v>288</v>
      </c>
    </row>
    <row r="96" spans="21:21" x14ac:dyDescent="0.2">
      <c r="U96" t="s">
        <v>289</v>
      </c>
    </row>
    <row r="97" spans="21:21" x14ac:dyDescent="0.2">
      <c r="U97" t="s">
        <v>291</v>
      </c>
    </row>
    <row r="98" spans="21:21" x14ac:dyDescent="0.2">
      <c r="U98" t="s">
        <v>292</v>
      </c>
    </row>
    <row r="99" spans="21:21" x14ac:dyDescent="0.2">
      <c r="U99" t="s">
        <v>293</v>
      </c>
    </row>
    <row r="100" spans="21:21" x14ac:dyDescent="0.2">
      <c r="U100" t="s">
        <v>294</v>
      </c>
    </row>
    <row r="101" spans="21:21" x14ac:dyDescent="0.2">
      <c r="U101" t="s">
        <v>295</v>
      </c>
    </row>
    <row r="102" spans="21:21" x14ac:dyDescent="0.2">
      <c r="U102" t="s">
        <v>296</v>
      </c>
    </row>
    <row r="103" spans="21:21" x14ac:dyDescent="0.2">
      <c r="U103" t="s">
        <v>297</v>
      </c>
    </row>
    <row r="104" spans="21:21" x14ac:dyDescent="0.2">
      <c r="U104" t="s">
        <v>298</v>
      </c>
    </row>
    <row r="105" spans="21:21" x14ac:dyDescent="0.2">
      <c r="U105" t="s">
        <v>299</v>
      </c>
    </row>
    <row r="106" spans="21:21" x14ac:dyDescent="0.2">
      <c r="U106" t="s">
        <v>300</v>
      </c>
    </row>
    <row r="107" spans="21:21" x14ac:dyDescent="0.2">
      <c r="U107" t="s">
        <v>301</v>
      </c>
    </row>
    <row r="108" spans="21:21" x14ac:dyDescent="0.2">
      <c r="U108" t="s">
        <v>302</v>
      </c>
    </row>
    <row r="109" spans="21:21" x14ac:dyDescent="0.2">
      <c r="U109" t="s">
        <v>304</v>
      </c>
    </row>
    <row r="110" spans="21:21" x14ac:dyDescent="0.2">
      <c r="U110" t="s">
        <v>305</v>
      </c>
    </row>
    <row r="111" spans="21:21" x14ac:dyDescent="0.2">
      <c r="U111" t="s">
        <v>306</v>
      </c>
    </row>
  </sheetData>
  <mergeCells count="1">
    <mergeCell ref="E1:F1"/>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94"/>
  <sheetViews>
    <sheetView zoomScale="110" zoomScaleNormal="110" zoomScalePageLayoutView="110" workbookViewId="0">
      <pane ySplit="1" topLeftCell="A2" activePane="bottomLeft" state="frozen"/>
      <selection pane="bottomLeft" activeCell="A187" sqref="A187"/>
    </sheetView>
  </sheetViews>
  <sheetFormatPr baseColWidth="10" defaultColWidth="0" defaultRowHeight="12.75" zeroHeight="1" x14ac:dyDescent="0.2"/>
  <cols>
    <col min="1" max="1" width="9.140625" style="1" customWidth="1"/>
    <col min="2" max="2" width="56.42578125" style="1" customWidth="1"/>
    <col min="3" max="3" width="128.5703125" style="1" customWidth="1"/>
    <col min="4" max="4" width="1.42578125" hidden="1" customWidth="1"/>
    <col min="5" max="16384" width="9.140625" hidden="1"/>
  </cols>
  <sheetData>
    <row r="1" spans="1:3" ht="13.5" thickBot="1" x14ac:dyDescent="0.25">
      <c r="A1" s="80" t="s">
        <v>158</v>
      </c>
      <c r="B1" s="81" t="s">
        <v>307</v>
      </c>
      <c r="C1" s="81" t="s">
        <v>626</v>
      </c>
    </row>
    <row r="2" spans="1:3" ht="13.5" thickBot="1" x14ac:dyDescent="0.25">
      <c r="A2" s="82" t="s">
        <v>159</v>
      </c>
      <c r="B2" s="83"/>
      <c r="C2" s="84"/>
    </row>
    <row r="3" spans="1:3" ht="13.5" thickBot="1" x14ac:dyDescent="0.25">
      <c r="A3" s="319" t="s">
        <v>160</v>
      </c>
      <c r="B3" s="85" t="s">
        <v>521</v>
      </c>
      <c r="C3" s="86"/>
    </row>
    <row r="4" spans="1:3" x14ac:dyDescent="0.2">
      <c r="A4" s="410" t="s">
        <v>519</v>
      </c>
      <c r="B4" s="412" t="s">
        <v>522</v>
      </c>
      <c r="C4" s="414" t="s">
        <v>627</v>
      </c>
    </row>
    <row r="5" spans="1:3" ht="63" customHeight="1" x14ac:dyDescent="0.2">
      <c r="A5" s="411"/>
      <c r="B5" s="413"/>
      <c r="C5" s="414"/>
    </row>
    <row r="6" spans="1:3" ht="42.75" customHeight="1" x14ac:dyDescent="0.2">
      <c r="A6" s="336" t="s">
        <v>161</v>
      </c>
      <c r="B6" s="44" t="s">
        <v>309</v>
      </c>
      <c r="C6" s="414"/>
    </row>
    <row r="7" spans="1:3" ht="28.5" customHeight="1" x14ac:dyDescent="0.2">
      <c r="A7" s="336" t="s">
        <v>162</v>
      </c>
      <c r="B7" s="44" t="s">
        <v>310</v>
      </c>
      <c r="C7" s="414"/>
    </row>
    <row r="8" spans="1:3" ht="28.5" customHeight="1" x14ac:dyDescent="0.2">
      <c r="A8" s="336" t="s">
        <v>163</v>
      </c>
      <c r="B8" s="44" t="s">
        <v>311</v>
      </c>
      <c r="C8" s="414"/>
    </row>
    <row r="9" spans="1:3" ht="27.75" customHeight="1" x14ac:dyDescent="0.2">
      <c r="A9" s="336" t="s">
        <v>164</v>
      </c>
      <c r="B9" s="44" t="s">
        <v>523</v>
      </c>
      <c r="C9" s="414"/>
    </row>
    <row r="10" spans="1:3" ht="44.25" customHeight="1" x14ac:dyDescent="0.2">
      <c r="A10" s="336" t="s">
        <v>165</v>
      </c>
      <c r="B10" s="44" t="s">
        <v>313</v>
      </c>
      <c r="C10" s="414"/>
    </row>
    <row r="11" spans="1:3" ht="81.599999999999994" customHeight="1" thickBot="1" x14ac:dyDescent="0.25">
      <c r="A11" s="336" t="s">
        <v>166</v>
      </c>
      <c r="B11" s="79" t="s">
        <v>314</v>
      </c>
      <c r="C11" s="414"/>
    </row>
    <row r="12" spans="1:3" ht="13.5" thickBot="1" x14ac:dyDescent="0.25">
      <c r="A12" s="320" t="s">
        <v>167</v>
      </c>
      <c r="B12" s="64" t="s">
        <v>524</v>
      </c>
      <c r="C12" s="72"/>
    </row>
    <row r="13" spans="1:3" ht="156.6" customHeight="1" x14ac:dyDescent="0.2">
      <c r="A13" s="71" t="s">
        <v>519</v>
      </c>
      <c r="B13" s="74" t="s">
        <v>525</v>
      </c>
      <c r="C13" s="408" t="s">
        <v>628</v>
      </c>
    </row>
    <row r="14" spans="1:3" ht="30" customHeight="1" x14ac:dyDescent="0.2">
      <c r="A14" s="336" t="s">
        <v>168</v>
      </c>
      <c r="B14" s="45" t="s">
        <v>316</v>
      </c>
      <c r="C14" s="408"/>
    </row>
    <row r="15" spans="1:3" ht="30" customHeight="1" x14ac:dyDescent="0.2">
      <c r="A15" s="336" t="s">
        <v>169</v>
      </c>
      <c r="B15" s="45" t="s">
        <v>317</v>
      </c>
      <c r="C15" s="408"/>
    </row>
    <row r="16" spans="1:3" ht="91.35" customHeight="1" x14ac:dyDescent="0.2">
      <c r="A16" s="336" t="s">
        <v>170</v>
      </c>
      <c r="B16" s="45" t="s">
        <v>526</v>
      </c>
      <c r="C16" s="408"/>
    </row>
    <row r="17" spans="1:3" ht="39" thickBot="1" x14ac:dyDescent="0.25">
      <c r="A17" s="336" t="s">
        <v>171</v>
      </c>
      <c r="B17" s="79" t="s">
        <v>319</v>
      </c>
      <c r="C17" s="408"/>
    </row>
    <row r="18" spans="1:3" ht="13.5" thickBot="1" x14ac:dyDescent="0.25">
      <c r="A18" s="322" t="s">
        <v>172</v>
      </c>
      <c r="B18" s="64" t="s">
        <v>524</v>
      </c>
      <c r="C18" s="65"/>
    </row>
    <row r="19" spans="1:3" ht="129.6" customHeight="1" x14ac:dyDescent="0.2">
      <c r="A19" s="75" t="s">
        <v>519</v>
      </c>
      <c r="B19" s="74" t="s">
        <v>527</v>
      </c>
      <c r="C19" s="415" t="s">
        <v>629</v>
      </c>
    </row>
    <row r="20" spans="1:3" ht="173.45" customHeight="1" thickBot="1" x14ac:dyDescent="0.25">
      <c r="A20" s="336" t="s">
        <v>173</v>
      </c>
      <c r="B20" s="56" t="s">
        <v>321</v>
      </c>
      <c r="C20" s="416"/>
    </row>
    <row r="21" spans="1:3" ht="13.5" thickBot="1" x14ac:dyDescent="0.25">
      <c r="A21" s="322" t="s">
        <v>174</v>
      </c>
      <c r="B21" s="64" t="s">
        <v>528</v>
      </c>
      <c r="C21" s="72"/>
    </row>
    <row r="22" spans="1:3" ht="51" x14ac:dyDescent="0.2">
      <c r="A22" s="75" t="s">
        <v>519</v>
      </c>
      <c r="B22" s="74" t="s">
        <v>529</v>
      </c>
      <c r="C22" s="417" t="s">
        <v>630</v>
      </c>
    </row>
    <row r="23" spans="1:3" x14ac:dyDescent="0.2">
      <c r="A23" s="336" t="s">
        <v>175</v>
      </c>
      <c r="B23" s="45" t="s">
        <v>323</v>
      </c>
      <c r="C23" s="418"/>
    </row>
    <row r="24" spans="1:3" ht="314.45" customHeight="1" thickBot="1" x14ac:dyDescent="0.25">
      <c r="A24" s="336" t="s">
        <v>176</v>
      </c>
      <c r="B24" s="56" t="s">
        <v>324</v>
      </c>
      <c r="C24" s="419"/>
    </row>
    <row r="25" spans="1:3" ht="13.5" thickBot="1" x14ac:dyDescent="0.25">
      <c r="A25" s="322" t="s">
        <v>177</v>
      </c>
      <c r="B25" s="64" t="s">
        <v>528</v>
      </c>
      <c r="C25" s="70"/>
    </row>
    <row r="26" spans="1:3" ht="89.25" x14ac:dyDescent="0.2">
      <c r="A26" s="75" t="s">
        <v>519</v>
      </c>
      <c r="B26" s="74" t="s">
        <v>530</v>
      </c>
      <c r="C26" s="417" t="s">
        <v>631</v>
      </c>
    </row>
    <row r="27" spans="1:3" ht="47.25" customHeight="1" x14ac:dyDescent="0.2">
      <c r="A27" s="336" t="s">
        <v>178</v>
      </c>
      <c r="B27" s="45" t="s">
        <v>326</v>
      </c>
      <c r="C27" s="418"/>
    </row>
    <row r="28" spans="1:3" ht="51" x14ac:dyDescent="0.2">
      <c r="A28" s="336" t="s">
        <v>179</v>
      </c>
      <c r="B28" s="45" t="s">
        <v>327</v>
      </c>
      <c r="C28" s="418"/>
    </row>
    <row r="29" spans="1:3" ht="33.75" customHeight="1" x14ac:dyDescent="0.2">
      <c r="A29" s="336" t="s">
        <v>180</v>
      </c>
      <c r="B29" s="45" t="s">
        <v>531</v>
      </c>
      <c r="C29" s="418"/>
    </row>
    <row r="30" spans="1:3" ht="207" customHeight="1" thickBot="1" x14ac:dyDescent="0.25">
      <c r="A30" s="336" t="s">
        <v>181</v>
      </c>
      <c r="B30" s="56" t="s">
        <v>329</v>
      </c>
      <c r="C30" s="419"/>
    </row>
    <row r="31" spans="1:3" ht="13.5" thickBot="1" x14ac:dyDescent="0.25">
      <c r="A31" s="322" t="s">
        <v>182</v>
      </c>
      <c r="B31" s="64" t="s">
        <v>532</v>
      </c>
      <c r="C31" s="72"/>
    </row>
    <row r="32" spans="1:3" ht="44.25" customHeight="1" x14ac:dyDescent="0.2">
      <c r="A32" s="75" t="s">
        <v>519</v>
      </c>
      <c r="B32" s="74" t="s">
        <v>533</v>
      </c>
      <c r="C32" s="408" t="s">
        <v>632</v>
      </c>
    </row>
    <row r="33" spans="1:3" ht="59.1" customHeight="1" x14ac:dyDescent="0.2">
      <c r="A33" s="336" t="s">
        <v>183</v>
      </c>
      <c r="B33" s="45" t="s">
        <v>331</v>
      </c>
      <c r="C33" s="409"/>
    </row>
    <row r="34" spans="1:3" ht="105.75" customHeight="1" thickBot="1" x14ac:dyDescent="0.25">
      <c r="A34" s="336" t="s">
        <v>184</v>
      </c>
      <c r="B34" s="56" t="s">
        <v>534</v>
      </c>
      <c r="C34" s="409"/>
    </row>
    <row r="35" spans="1:3" ht="13.5" thickBot="1" x14ac:dyDescent="0.25">
      <c r="A35" s="322" t="s">
        <v>185</v>
      </c>
      <c r="B35" s="64" t="s">
        <v>535</v>
      </c>
      <c r="C35" s="72"/>
    </row>
    <row r="36" spans="1:3" ht="38.25" x14ac:dyDescent="0.2">
      <c r="A36" s="75" t="s">
        <v>519</v>
      </c>
      <c r="B36" s="74" t="s">
        <v>536</v>
      </c>
      <c r="C36" s="408" t="s">
        <v>633</v>
      </c>
    </row>
    <row r="37" spans="1:3" ht="38.25" x14ac:dyDescent="0.2">
      <c r="A37" s="336" t="s">
        <v>186</v>
      </c>
      <c r="B37" s="45" t="s">
        <v>537</v>
      </c>
      <c r="C37" s="409"/>
    </row>
    <row r="38" spans="1:3" ht="88.35" customHeight="1" thickBot="1" x14ac:dyDescent="0.25">
      <c r="A38" s="336" t="s">
        <v>187</v>
      </c>
      <c r="B38" s="56" t="s">
        <v>538</v>
      </c>
      <c r="C38" s="409"/>
    </row>
    <row r="39" spans="1:3" ht="13.5" thickBot="1" x14ac:dyDescent="0.25">
      <c r="A39" s="322" t="s">
        <v>188</v>
      </c>
      <c r="B39" s="77" t="s">
        <v>539</v>
      </c>
      <c r="C39" s="78"/>
    </row>
    <row r="40" spans="1:3" ht="38.25" x14ac:dyDescent="0.2">
      <c r="A40" s="76" t="s">
        <v>519</v>
      </c>
      <c r="B40" s="74" t="s">
        <v>540</v>
      </c>
      <c r="C40" s="414" t="s">
        <v>634</v>
      </c>
    </row>
    <row r="41" spans="1:3" ht="299.10000000000002" customHeight="1" thickBot="1" x14ac:dyDescent="0.25">
      <c r="A41" s="336" t="s">
        <v>189</v>
      </c>
      <c r="B41" s="56" t="s">
        <v>541</v>
      </c>
      <c r="C41" s="420"/>
    </row>
    <row r="42" spans="1:3" ht="13.5" thickBot="1" x14ac:dyDescent="0.25">
      <c r="A42" s="322" t="s">
        <v>190</v>
      </c>
      <c r="B42" s="64" t="s">
        <v>539</v>
      </c>
      <c r="C42" s="65"/>
    </row>
    <row r="43" spans="1:3" ht="98.45" customHeight="1" x14ac:dyDescent="0.2">
      <c r="A43" s="75" t="s">
        <v>519</v>
      </c>
      <c r="B43" s="74" t="s">
        <v>542</v>
      </c>
      <c r="C43" s="408" t="s">
        <v>635</v>
      </c>
    </row>
    <row r="44" spans="1:3" ht="25.5" x14ac:dyDescent="0.2">
      <c r="A44" s="336" t="s">
        <v>191</v>
      </c>
      <c r="B44" s="45" t="s">
        <v>543</v>
      </c>
      <c r="C44" s="408"/>
    </row>
    <row r="45" spans="1:3" ht="116.45" customHeight="1" thickBot="1" x14ac:dyDescent="0.25">
      <c r="A45" s="336" t="s">
        <v>192</v>
      </c>
      <c r="B45" s="56" t="s">
        <v>544</v>
      </c>
      <c r="C45" s="408"/>
    </row>
    <row r="46" spans="1:3" ht="13.5" thickBot="1" x14ac:dyDescent="0.25">
      <c r="A46" s="324" t="s">
        <v>193</v>
      </c>
      <c r="B46" s="64" t="s">
        <v>545</v>
      </c>
      <c r="C46" s="72"/>
    </row>
    <row r="47" spans="1:3" ht="57.6" customHeight="1" x14ac:dyDescent="0.2">
      <c r="A47" s="62" t="s">
        <v>519</v>
      </c>
      <c r="B47" s="74" t="s">
        <v>546</v>
      </c>
      <c r="C47" s="408" t="s">
        <v>636</v>
      </c>
    </row>
    <row r="48" spans="1:3" ht="51" x14ac:dyDescent="0.2">
      <c r="A48" s="336" t="s">
        <v>194</v>
      </c>
      <c r="B48" s="46" t="s">
        <v>547</v>
      </c>
      <c r="C48" s="409"/>
    </row>
    <row r="49" spans="1:3" ht="185.1" customHeight="1" thickBot="1" x14ac:dyDescent="0.25">
      <c r="A49" s="336" t="s">
        <v>195</v>
      </c>
      <c r="B49" s="56" t="s">
        <v>343</v>
      </c>
      <c r="C49" s="409"/>
    </row>
    <row r="50" spans="1:3" ht="13.5" thickBot="1" x14ac:dyDescent="0.25">
      <c r="A50" s="324" t="s">
        <v>196</v>
      </c>
      <c r="B50" s="64" t="s">
        <v>548</v>
      </c>
      <c r="C50" s="65"/>
    </row>
    <row r="51" spans="1:3" ht="63.75" x14ac:dyDescent="0.2">
      <c r="A51" s="62" t="s">
        <v>519</v>
      </c>
      <c r="B51" s="69" t="s">
        <v>549</v>
      </c>
      <c r="C51" s="426" t="s">
        <v>637</v>
      </c>
    </row>
    <row r="52" spans="1:3" ht="197.45" customHeight="1" thickBot="1" x14ac:dyDescent="0.25">
      <c r="A52" s="336" t="s">
        <v>197</v>
      </c>
      <c r="B52" s="66" t="s">
        <v>345</v>
      </c>
      <c r="C52" s="427"/>
    </row>
    <row r="53" spans="1:3" ht="13.5" thickBot="1" x14ac:dyDescent="0.25">
      <c r="A53" s="324" t="s">
        <v>198</v>
      </c>
      <c r="B53" s="64" t="s">
        <v>550</v>
      </c>
      <c r="C53" s="72"/>
    </row>
    <row r="54" spans="1:3" ht="33.6" customHeight="1" x14ac:dyDescent="0.2">
      <c r="A54" s="62" t="s">
        <v>519</v>
      </c>
      <c r="B54" s="69" t="s">
        <v>551</v>
      </c>
      <c r="C54" s="428" t="s">
        <v>638</v>
      </c>
    </row>
    <row r="55" spans="1:3" ht="222" customHeight="1" thickBot="1" x14ac:dyDescent="0.25">
      <c r="A55" s="336" t="s">
        <v>199</v>
      </c>
      <c r="B55" s="73" t="s">
        <v>347</v>
      </c>
      <c r="C55" s="429"/>
    </row>
    <row r="56" spans="1:3" ht="13.5" thickBot="1" x14ac:dyDescent="0.25">
      <c r="A56" s="324" t="s">
        <v>200</v>
      </c>
      <c r="B56" s="64" t="s">
        <v>550</v>
      </c>
      <c r="C56" s="65"/>
    </row>
    <row r="57" spans="1:3" ht="56.1" customHeight="1" x14ac:dyDescent="0.2">
      <c r="A57" s="62" t="s">
        <v>519</v>
      </c>
      <c r="B57" s="63" t="s">
        <v>552</v>
      </c>
      <c r="C57" s="428" t="s">
        <v>639</v>
      </c>
    </row>
    <row r="58" spans="1:3" ht="38.25" x14ac:dyDescent="0.2">
      <c r="A58" s="336" t="s">
        <v>201</v>
      </c>
      <c r="B58" s="47" t="s">
        <v>553</v>
      </c>
      <c r="C58" s="430"/>
    </row>
    <row r="59" spans="1:3" ht="240.6" customHeight="1" thickBot="1" x14ac:dyDescent="0.25">
      <c r="A59" s="336" t="s">
        <v>202</v>
      </c>
      <c r="B59" s="66" t="s">
        <v>554</v>
      </c>
      <c r="C59" s="430"/>
    </row>
    <row r="60" spans="1:3" ht="13.5" thickBot="1" x14ac:dyDescent="0.25">
      <c r="A60" s="324" t="s">
        <v>203</v>
      </c>
      <c r="B60" s="64" t="s">
        <v>555</v>
      </c>
      <c r="C60" s="72"/>
    </row>
    <row r="61" spans="1:3" ht="47.1" customHeight="1" x14ac:dyDescent="0.2">
      <c r="A61" s="71" t="s">
        <v>519</v>
      </c>
      <c r="B61" s="69" t="s">
        <v>556</v>
      </c>
      <c r="C61" s="431" t="s">
        <v>640</v>
      </c>
    </row>
    <row r="62" spans="1:3" x14ac:dyDescent="0.2">
      <c r="A62" s="336" t="s">
        <v>204</v>
      </c>
      <c r="B62" s="48" t="s">
        <v>352</v>
      </c>
      <c r="C62" s="432"/>
    </row>
    <row r="63" spans="1:3" ht="288" customHeight="1" thickBot="1" x14ac:dyDescent="0.25">
      <c r="A63" s="336" t="s">
        <v>205</v>
      </c>
      <c r="B63" s="66" t="s">
        <v>353</v>
      </c>
      <c r="C63" s="433"/>
    </row>
    <row r="64" spans="1:3" ht="13.5" thickBot="1" x14ac:dyDescent="0.25">
      <c r="A64" s="324" t="s">
        <v>206</v>
      </c>
      <c r="B64" s="64" t="s">
        <v>555</v>
      </c>
      <c r="C64" s="70"/>
    </row>
    <row r="65" spans="1:3" ht="54" customHeight="1" x14ac:dyDescent="0.2">
      <c r="A65" s="62" t="s">
        <v>519</v>
      </c>
      <c r="B65" s="63" t="s">
        <v>557</v>
      </c>
      <c r="C65" s="432" t="s">
        <v>641</v>
      </c>
    </row>
    <row r="66" spans="1:3" ht="342.6" customHeight="1" x14ac:dyDescent="0.2">
      <c r="A66" s="336" t="s">
        <v>207</v>
      </c>
      <c r="B66" s="48" t="s">
        <v>355</v>
      </c>
      <c r="C66" s="434"/>
    </row>
    <row r="67" spans="1:3" ht="289.35000000000002" customHeight="1" x14ac:dyDescent="0.2">
      <c r="A67" s="336" t="s">
        <v>208</v>
      </c>
      <c r="B67" s="51" t="s">
        <v>356</v>
      </c>
      <c r="C67" s="40" t="s">
        <v>642</v>
      </c>
    </row>
    <row r="68" spans="1:3" ht="191.25" x14ac:dyDescent="0.2">
      <c r="A68" s="336" t="s">
        <v>209</v>
      </c>
      <c r="B68" s="49" t="s">
        <v>357</v>
      </c>
      <c r="C68" s="41" t="s">
        <v>643</v>
      </c>
    </row>
    <row r="69" spans="1:3" ht="179.25" thickBot="1" x14ac:dyDescent="0.25">
      <c r="A69" s="336" t="s">
        <v>210</v>
      </c>
      <c r="B69" s="66" t="s">
        <v>358</v>
      </c>
      <c r="C69" s="55" t="s">
        <v>644</v>
      </c>
    </row>
    <row r="70" spans="1:3" ht="13.5" thickBot="1" x14ac:dyDescent="0.25">
      <c r="A70" s="324" t="s">
        <v>211</v>
      </c>
      <c r="B70" s="64" t="s">
        <v>558</v>
      </c>
      <c r="C70" s="68"/>
    </row>
    <row r="71" spans="1:3" ht="38.25" x14ac:dyDescent="0.2">
      <c r="A71" s="62" t="s">
        <v>519</v>
      </c>
      <c r="B71" s="67" t="s">
        <v>559</v>
      </c>
      <c r="C71" s="435" t="s">
        <v>645</v>
      </c>
    </row>
    <row r="72" spans="1:3" ht="48.6" customHeight="1" x14ac:dyDescent="0.2">
      <c r="A72" s="336" t="s">
        <v>212</v>
      </c>
      <c r="B72" s="45" t="s">
        <v>360</v>
      </c>
      <c r="C72" s="436"/>
    </row>
    <row r="73" spans="1:3" ht="149.44999999999999" customHeight="1" thickBot="1" x14ac:dyDescent="0.25">
      <c r="A73" s="336" t="s">
        <v>213</v>
      </c>
      <c r="B73" s="56" t="s">
        <v>560</v>
      </c>
      <c r="C73" s="437"/>
    </row>
    <row r="74" spans="1:3" ht="13.5" thickBot="1" x14ac:dyDescent="0.25">
      <c r="A74" s="324" t="s">
        <v>214</v>
      </c>
      <c r="B74" s="64" t="s">
        <v>561</v>
      </c>
      <c r="C74" s="65"/>
    </row>
    <row r="75" spans="1:3" ht="76.349999999999994" customHeight="1" x14ac:dyDescent="0.2">
      <c r="A75" s="62" t="s">
        <v>519</v>
      </c>
      <c r="B75" s="67" t="s">
        <v>562</v>
      </c>
      <c r="C75" s="414" t="s">
        <v>646</v>
      </c>
    </row>
    <row r="76" spans="1:3" ht="25.5" x14ac:dyDescent="0.2">
      <c r="A76" s="336" t="s">
        <v>215</v>
      </c>
      <c r="B76" s="45" t="s">
        <v>363</v>
      </c>
      <c r="C76" s="438"/>
    </row>
    <row r="77" spans="1:3" ht="194.1" customHeight="1" thickBot="1" x14ac:dyDescent="0.25">
      <c r="A77" s="336" t="s">
        <v>216</v>
      </c>
      <c r="B77" s="56" t="s">
        <v>364</v>
      </c>
      <c r="C77" s="438"/>
    </row>
    <row r="78" spans="1:3" ht="13.5" thickBot="1" x14ac:dyDescent="0.25">
      <c r="A78" s="324" t="s">
        <v>217</v>
      </c>
      <c r="B78" s="64" t="s">
        <v>563</v>
      </c>
      <c r="C78" s="65"/>
    </row>
    <row r="79" spans="1:3" ht="120" customHeight="1" x14ac:dyDescent="0.2">
      <c r="A79" s="62" t="s">
        <v>519</v>
      </c>
      <c r="B79" s="63" t="s">
        <v>564</v>
      </c>
      <c r="C79" s="439" t="s">
        <v>647</v>
      </c>
    </row>
    <row r="80" spans="1:3" ht="51" x14ac:dyDescent="0.2">
      <c r="A80" s="336" t="s">
        <v>218</v>
      </c>
      <c r="B80" s="48" t="s">
        <v>565</v>
      </c>
      <c r="C80" s="440"/>
    </row>
    <row r="81" spans="1:4" ht="107.45" customHeight="1" thickBot="1" x14ac:dyDescent="0.25">
      <c r="A81" s="336" t="s">
        <v>219</v>
      </c>
      <c r="B81" s="66" t="s">
        <v>367</v>
      </c>
      <c r="C81" s="440"/>
    </row>
    <row r="82" spans="1:4" ht="13.5" thickBot="1" x14ac:dyDescent="0.25">
      <c r="A82" s="324" t="s">
        <v>220</v>
      </c>
      <c r="B82" s="64" t="s">
        <v>566</v>
      </c>
      <c r="C82" s="65"/>
    </row>
    <row r="83" spans="1:4" ht="38.25" x14ac:dyDescent="0.2">
      <c r="A83" s="62" t="s">
        <v>519</v>
      </c>
      <c r="B83" s="67" t="s">
        <v>567</v>
      </c>
      <c r="C83" s="418" t="s">
        <v>648</v>
      </c>
    </row>
    <row r="84" spans="1:4" ht="205.35" customHeight="1" thickBot="1" x14ac:dyDescent="0.25">
      <c r="A84" s="336" t="s">
        <v>221</v>
      </c>
      <c r="B84" s="56" t="s">
        <v>369</v>
      </c>
      <c r="C84" s="418"/>
    </row>
    <row r="85" spans="1:4" ht="13.5" thickBot="1" x14ac:dyDescent="0.25">
      <c r="A85" s="324" t="s">
        <v>222</v>
      </c>
      <c r="B85" s="64" t="s">
        <v>568</v>
      </c>
      <c r="C85" s="65"/>
    </row>
    <row r="86" spans="1:4" ht="73.349999999999994" customHeight="1" x14ac:dyDescent="0.2">
      <c r="A86" s="62" t="s">
        <v>519</v>
      </c>
      <c r="B86" s="63" t="s">
        <v>569</v>
      </c>
      <c r="C86" s="414" t="s">
        <v>649</v>
      </c>
    </row>
    <row r="87" spans="1:4" ht="25.5" x14ac:dyDescent="0.2">
      <c r="A87" s="336" t="s">
        <v>223</v>
      </c>
      <c r="B87" s="50" t="s">
        <v>371</v>
      </c>
      <c r="C87" s="414"/>
    </row>
    <row r="88" spans="1:4" ht="183.6" customHeight="1" thickBot="1" x14ac:dyDescent="0.25">
      <c r="A88" s="336" t="s">
        <v>224</v>
      </c>
      <c r="B88" s="61" t="s">
        <v>372</v>
      </c>
      <c r="C88" s="414"/>
    </row>
    <row r="89" spans="1:4" ht="13.5" thickBot="1" x14ac:dyDescent="0.25">
      <c r="A89" s="88" t="s">
        <v>225</v>
      </c>
      <c r="B89" s="89"/>
      <c r="C89" s="90"/>
    </row>
    <row r="90" spans="1:4" ht="13.5" thickBot="1" x14ac:dyDescent="0.25">
      <c r="A90" s="327" t="s">
        <v>226</v>
      </c>
      <c r="B90" s="59" t="s">
        <v>570</v>
      </c>
      <c r="C90" s="91"/>
    </row>
    <row r="91" spans="1:4" x14ac:dyDescent="0.2">
      <c r="A91" s="421" t="s">
        <v>519</v>
      </c>
      <c r="B91" s="423" t="s">
        <v>571</v>
      </c>
      <c r="C91" s="425" t="s">
        <v>650</v>
      </c>
    </row>
    <row r="92" spans="1:4" ht="72.599999999999994" customHeight="1" x14ac:dyDescent="0.2">
      <c r="A92" s="422"/>
      <c r="B92" s="424"/>
      <c r="C92" s="425"/>
    </row>
    <row r="93" spans="1:4" ht="38.25" x14ac:dyDescent="0.2">
      <c r="A93" s="336" t="s">
        <v>227</v>
      </c>
      <c r="B93" s="45" t="s">
        <v>374</v>
      </c>
      <c r="C93" s="425"/>
      <c r="D93" s="38"/>
    </row>
    <row r="94" spans="1:4" ht="38.25" x14ac:dyDescent="0.2">
      <c r="A94" s="336" t="s">
        <v>228</v>
      </c>
      <c r="B94" s="45" t="s">
        <v>572</v>
      </c>
      <c r="C94" s="425"/>
      <c r="D94" s="38"/>
    </row>
    <row r="95" spans="1:4" ht="51" x14ac:dyDescent="0.2">
      <c r="A95" s="336" t="s">
        <v>229</v>
      </c>
      <c r="B95" s="45" t="s">
        <v>376</v>
      </c>
      <c r="C95" s="425"/>
      <c r="D95" s="38"/>
    </row>
    <row r="96" spans="1:4" ht="51" x14ac:dyDescent="0.2">
      <c r="A96" s="336" t="s">
        <v>230</v>
      </c>
      <c r="B96" s="45" t="s">
        <v>377</v>
      </c>
      <c r="C96" s="425"/>
      <c r="D96" s="38"/>
    </row>
    <row r="97" spans="1:4" ht="38.25" x14ac:dyDescent="0.2">
      <c r="A97" s="336" t="s">
        <v>231</v>
      </c>
      <c r="B97" s="45" t="s">
        <v>378</v>
      </c>
      <c r="C97" s="425"/>
      <c r="D97" s="38"/>
    </row>
    <row r="98" spans="1:4" ht="168" customHeight="1" thickBot="1" x14ac:dyDescent="0.25">
      <c r="A98" s="336" t="s">
        <v>232</v>
      </c>
      <c r="B98" s="56" t="s">
        <v>379</v>
      </c>
      <c r="C98" s="425"/>
    </row>
    <row r="99" spans="1:4" ht="13.5" thickBot="1" x14ac:dyDescent="0.25">
      <c r="A99" s="327" t="s">
        <v>233</v>
      </c>
      <c r="B99" s="59" t="s">
        <v>573</v>
      </c>
      <c r="C99" s="60"/>
    </row>
    <row r="100" spans="1:4" ht="51" x14ac:dyDescent="0.2">
      <c r="A100" s="57" t="s">
        <v>519</v>
      </c>
      <c r="B100" s="58" t="s">
        <v>574</v>
      </c>
      <c r="C100" s="441" t="s">
        <v>651</v>
      </c>
    </row>
    <row r="101" spans="1:4" ht="25.5" x14ac:dyDescent="0.2">
      <c r="A101" s="336" t="s">
        <v>234</v>
      </c>
      <c r="B101" s="48" t="s">
        <v>381</v>
      </c>
      <c r="C101" s="441"/>
    </row>
    <row r="102" spans="1:4" ht="38.25" x14ac:dyDescent="0.2">
      <c r="A102" s="336" t="s">
        <v>235</v>
      </c>
      <c r="B102" s="48" t="s">
        <v>382</v>
      </c>
      <c r="C102" s="441"/>
    </row>
    <row r="103" spans="1:4" ht="25.5" x14ac:dyDescent="0.2">
      <c r="A103" s="336" t="s">
        <v>236</v>
      </c>
      <c r="B103" s="48" t="s">
        <v>383</v>
      </c>
      <c r="C103" s="441"/>
    </row>
    <row r="104" spans="1:4" ht="38.25" x14ac:dyDescent="0.2">
      <c r="A104" s="336" t="s">
        <v>237</v>
      </c>
      <c r="B104" s="48" t="s">
        <v>575</v>
      </c>
      <c r="C104" s="441"/>
    </row>
    <row r="105" spans="1:4" ht="38.25" x14ac:dyDescent="0.2">
      <c r="A105" s="336" t="s">
        <v>238</v>
      </c>
      <c r="B105" s="48" t="s">
        <v>576</v>
      </c>
      <c r="C105" s="441"/>
    </row>
    <row r="106" spans="1:4" ht="354" customHeight="1" x14ac:dyDescent="0.2">
      <c r="A106" s="336" t="s">
        <v>239</v>
      </c>
      <c r="B106" s="66" t="s">
        <v>386</v>
      </c>
      <c r="C106" s="441"/>
    </row>
    <row r="107" spans="1:4" ht="90" thickBot="1" x14ac:dyDescent="0.25">
      <c r="A107" s="111" t="s">
        <v>519</v>
      </c>
      <c r="B107" s="112"/>
      <c r="C107" s="113" t="s">
        <v>652</v>
      </c>
    </row>
    <row r="108" spans="1:4" ht="13.5" thickBot="1" x14ac:dyDescent="0.25">
      <c r="A108" s="327" t="s">
        <v>240</v>
      </c>
      <c r="B108" s="59" t="s">
        <v>577</v>
      </c>
      <c r="C108" s="60"/>
    </row>
    <row r="109" spans="1:4" ht="51" x14ac:dyDescent="0.2">
      <c r="A109" s="57" t="s">
        <v>519</v>
      </c>
      <c r="B109" s="87" t="s">
        <v>578</v>
      </c>
      <c r="C109" s="417" t="s">
        <v>653</v>
      </c>
    </row>
    <row r="110" spans="1:4" ht="63.75" x14ac:dyDescent="0.2">
      <c r="A110" s="336" t="s">
        <v>241</v>
      </c>
      <c r="B110" s="45" t="s">
        <v>388</v>
      </c>
      <c r="C110" s="418"/>
    </row>
    <row r="111" spans="1:4" ht="51" x14ac:dyDescent="0.2">
      <c r="A111" s="336" t="s">
        <v>242</v>
      </c>
      <c r="B111" s="45" t="s">
        <v>389</v>
      </c>
      <c r="C111" s="418"/>
    </row>
    <row r="112" spans="1:4" ht="368.1" customHeight="1" thickBot="1" x14ac:dyDescent="0.25">
      <c r="A112" s="336" t="s">
        <v>243</v>
      </c>
      <c r="B112" s="56" t="s">
        <v>390</v>
      </c>
      <c r="C112" s="419"/>
    </row>
    <row r="113" spans="1:3" ht="13.5" thickBot="1" x14ac:dyDescent="0.25">
      <c r="A113" s="327" t="s">
        <v>244</v>
      </c>
      <c r="B113" s="59" t="s">
        <v>579</v>
      </c>
      <c r="C113" s="354"/>
    </row>
    <row r="114" spans="1:3" ht="38.25" x14ac:dyDescent="0.2">
      <c r="A114" s="57" t="s">
        <v>519</v>
      </c>
      <c r="B114" s="87" t="s">
        <v>580</v>
      </c>
      <c r="C114" s="442" t="s">
        <v>654</v>
      </c>
    </row>
    <row r="115" spans="1:3" ht="354" customHeight="1" x14ac:dyDescent="0.2">
      <c r="A115" s="336" t="s">
        <v>245</v>
      </c>
      <c r="B115" s="50" t="s">
        <v>392</v>
      </c>
      <c r="C115" s="418"/>
    </row>
    <row r="116" spans="1:3" ht="165.6" customHeight="1" thickBot="1" x14ac:dyDescent="0.25">
      <c r="A116" s="336"/>
      <c r="B116" s="352"/>
      <c r="C116" s="355" t="s">
        <v>655</v>
      </c>
    </row>
    <row r="117" spans="1:3" ht="13.5" thickBot="1" x14ac:dyDescent="0.25">
      <c r="A117" s="327" t="s">
        <v>246</v>
      </c>
      <c r="B117" s="59" t="s">
        <v>581</v>
      </c>
      <c r="C117" s="353"/>
    </row>
    <row r="118" spans="1:3" ht="44.45" customHeight="1" x14ac:dyDescent="0.2">
      <c r="A118" s="57" t="s">
        <v>519</v>
      </c>
      <c r="B118" s="58" t="s">
        <v>582</v>
      </c>
      <c r="C118" s="439" t="s">
        <v>656</v>
      </c>
    </row>
    <row r="119" spans="1:3" ht="25.5" x14ac:dyDescent="0.2">
      <c r="A119" s="336" t="s">
        <v>247</v>
      </c>
      <c r="B119" s="48" t="s">
        <v>583</v>
      </c>
      <c r="C119" s="443"/>
    </row>
    <row r="120" spans="1:3" x14ac:dyDescent="0.2">
      <c r="A120" s="336" t="s">
        <v>248</v>
      </c>
      <c r="B120" s="48" t="s">
        <v>395</v>
      </c>
      <c r="C120" s="443"/>
    </row>
    <row r="121" spans="1:3" ht="25.5" x14ac:dyDescent="0.2">
      <c r="A121" s="336" t="s">
        <v>249</v>
      </c>
      <c r="B121" s="48" t="s">
        <v>584</v>
      </c>
      <c r="C121" s="443"/>
    </row>
    <row r="122" spans="1:3" ht="392.45" customHeight="1" thickBot="1" x14ac:dyDescent="0.25">
      <c r="A122" s="360" t="s">
        <v>250</v>
      </c>
      <c r="B122" s="66" t="s">
        <v>585</v>
      </c>
      <c r="C122" s="443"/>
    </row>
    <row r="123" spans="1:3" ht="13.5" thickBot="1" x14ac:dyDescent="0.25">
      <c r="A123" s="327" t="s">
        <v>251</v>
      </c>
      <c r="B123" s="59" t="s">
        <v>586</v>
      </c>
      <c r="C123" s="60"/>
    </row>
    <row r="124" spans="1:3" ht="87.6" customHeight="1" x14ac:dyDescent="0.2">
      <c r="A124" s="57" t="s">
        <v>519</v>
      </c>
      <c r="B124" s="58" t="s">
        <v>587</v>
      </c>
      <c r="C124" s="444" t="s">
        <v>657</v>
      </c>
    </row>
    <row r="125" spans="1:3" ht="51" x14ac:dyDescent="0.2">
      <c r="A125" s="336" t="s">
        <v>252</v>
      </c>
      <c r="B125" s="48" t="s">
        <v>399</v>
      </c>
      <c r="C125" s="426"/>
    </row>
    <row r="126" spans="1:3" ht="294.60000000000002" customHeight="1" thickBot="1" x14ac:dyDescent="0.25">
      <c r="A126" s="360" t="s">
        <v>253</v>
      </c>
      <c r="B126" s="66" t="s">
        <v>588</v>
      </c>
      <c r="C126" s="445"/>
    </row>
    <row r="127" spans="1:3" ht="13.5" thickBot="1" x14ac:dyDescent="0.25">
      <c r="A127" s="329" t="s">
        <v>254</v>
      </c>
      <c r="B127" s="59" t="s">
        <v>589</v>
      </c>
      <c r="C127" s="93"/>
    </row>
    <row r="128" spans="1:3" ht="38.25" x14ac:dyDescent="0.2">
      <c r="A128" s="92" t="s">
        <v>519</v>
      </c>
      <c r="B128" s="58" t="s">
        <v>590</v>
      </c>
      <c r="C128" s="432" t="s">
        <v>658</v>
      </c>
    </row>
    <row r="129" spans="1:3" x14ac:dyDescent="0.2">
      <c r="A129" s="336" t="s">
        <v>255</v>
      </c>
      <c r="B129" s="48" t="s">
        <v>402</v>
      </c>
      <c r="C129" s="432"/>
    </row>
    <row r="130" spans="1:3" ht="38.450000000000003" customHeight="1" x14ac:dyDescent="0.2">
      <c r="A130" s="336" t="s">
        <v>256</v>
      </c>
      <c r="B130" s="48" t="s">
        <v>403</v>
      </c>
      <c r="C130" s="432"/>
    </row>
    <row r="131" spans="1:3" ht="39" customHeight="1" x14ac:dyDescent="0.2">
      <c r="A131" s="336" t="s">
        <v>257</v>
      </c>
      <c r="B131" s="48" t="s">
        <v>591</v>
      </c>
      <c r="C131" s="432"/>
    </row>
    <row r="132" spans="1:3" ht="54" customHeight="1" thickBot="1" x14ac:dyDescent="0.25">
      <c r="A132" s="336" t="s">
        <v>258</v>
      </c>
      <c r="B132" s="66" t="s">
        <v>405</v>
      </c>
      <c r="C132" s="432"/>
    </row>
    <row r="133" spans="1:3" ht="13.5" thickBot="1" x14ac:dyDescent="0.25">
      <c r="A133" s="329" t="s">
        <v>259</v>
      </c>
      <c r="B133" s="59" t="s">
        <v>592</v>
      </c>
      <c r="C133" s="93"/>
    </row>
    <row r="134" spans="1:3" ht="34.35" customHeight="1" x14ac:dyDescent="0.2">
      <c r="A134" s="92" t="s">
        <v>519</v>
      </c>
      <c r="B134" s="58" t="s">
        <v>593</v>
      </c>
      <c r="C134" s="446" t="s">
        <v>659</v>
      </c>
    </row>
    <row r="135" spans="1:3" ht="36" customHeight="1" x14ac:dyDescent="0.2">
      <c r="A135" s="336" t="s">
        <v>260</v>
      </c>
      <c r="B135" s="49" t="s">
        <v>407</v>
      </c>
      <c r="C135" s="428"/>
    </row>
    <row r="136" spans="1:3" ht="309.60000000000002" customHeight="1" thickBot="1" x14ac:dyDescent="0.25">
      <c r="A136" s="336" t="s">
        <v>261</v>
      </c>
      <c r="B136" s="66" t="s">
        <v>594</v>
      </c>
      <c r="C136" s="428"/>
    </row>
    <row r="137" spans="1:3" ht="13.5" thickBot="1" x14ac:dyDescent="0.25">
      <c r="A137" s="329" t="s">
        <v>262</v>
      </c>
      <c r="B137" s="59" t="s">
        <v>595</v>
      </c>
      <c r="C137" s="93"/>
    </row>
    <row r="138" spans="1:3" ht="63.6" customHeight="1" x14ac:dyDescent="0.2">
      <c r="A138" s="92" t="s">
        <v>519</v>
      </c>
      <c r="B138" s="58" t="s">
        <v>596</v>
      </c>
      <c r="C138" s="439" t="s">
        <v>660</v>
      </c>
    </row>
    <row r="139" spans="1:3" ht="32.450000000000003" customHeight="1" x14ac:dyDescent="0.2">
      <c r="A139" s="336" t="s">
        <v>263</v>
      </c>
      <c r="B139" s="51" t="s">
        <v>597</v>
      </c>
      <c r="C139" s="439"/>
    </row>
    <row r="140" spans="1:3" ht="44.45" customHeight="1" x14ac:dyDescent="0.2">
      <c r="A140" s="336" t="s">
        <v>264</v>
      </c>
      <c r="B140" s="51" t="s">
        <v>411</v>
      </c>
      <c r="C140" s="439"/>
    </row>
    <row r="141" spans="1:3" ht="257.10000000000002" customHeight="1" thickBot="1" x14ac:dyDescent="0.25">
      <c r="A141" s="336" t="s">
        <v>265</v>
      </c>
      <c r="B141" s="51" t="s">
        <v>598</v>
      </c>
      <c r="C141" s="447"/>
    </row>
    <row r="142" spans="1:3" ht="13.5" thickBot="1" x14ac:dyDescent="0.25">
      <c r="A142" s="329" t="s">
        <v>266</v>
      </c>
      <c r="B142" s="59" t="s">
        <v>599</v>
      </c>
      <c r="C142" s="95"/>
    </row>
    <row r="143" spans="1:3" ht="117.6" customHeight="1" x14ac:dyDescent="0.2">
      <c r="A143" s="92" t="s">
        <v>519</v>
      </c>
      <c r="B143" s="94" t="s">
        <v>600</v>
      </c>
      <c r="C143" s="428" t="s">
        <v>661</v>
      </c>
    </row>
    <row r="144" spans="1:3" ht="25.5" x14ac:dyDescent="0.2">
      <c r="A144" s="336" t="s">
        <v>267</v>
      </c>
      <c r="B144" s="51" t="s">
        <v>601</v>
      </c>
      <c r="C144" s="430"/>
    </row>
    <row r="145" spans="1:3" ht="25.5" x14ac:dyDescent="0.2">
      <c r="A145" s="336" t="s">
        <v>268</v>
      </c>
      <c r="B145" s="51" t="s">
        <v>602</v>
      </c>
      <c r="C145" s="430"/>
    </row>
    <row r="146" spans="1:3" ht="109.35" customHeight="1" thickBot="1" x14ac:dyDescent="0.25">
      <c r="A146" s="336" t="s">
        <v>269</v>
      </c>
      <c r="B146" s="340" t="s">
        <v>603</v>
      </c>
      <c r="C146" s="430"/>
    </row>
    <row r="147" spans="1:3" ht="13.5" thickBot="1" x14ac:dyDescent="0.25">
      <c r="A147" s="329" t="s">
        <v>270</v>
      </c>
      <c r="B147" s="59" t="s">
        <v>604</v>
      </c>
      <c r="C147" s="95"/>
    </row>
    <row r="148" spans="1:3" ht="38.25" x14ac:dyDescent="0.2">
      <c r="A148" s="92" t="s">
        <v>519</v>
      </c>
      <c r="B148" s="94" t="s">
        <v>605</v>
      </c>
      <c r="C148" s="426" t="s">
        <v>662</v>
      </c>
    </row>
    <row r="149" spans="1:3" ht="17.45" customHeight="1" x14ac:dyDescent="0.2">
      <c r="A149" s="336" t="s">
        <v>271</v>
      </c>
      <c r="B149" s="48" t="s">
        <v>418</v>
      </c>
      <c r="C149" s="427"/>
    </row>
    <row r="150" spans="1:3" x14ac:dyDescent="0.2">
      <c r="A150" s="336" t="s">
        <v>272</v>
      </c>
      <c r="B150" s="48" t="s">
        <v>419</v>
      </c>
      <c r="C150" s="427"/>
    </row>
    <row r="151" spans="1:3" ht="25.5" x14ac:dyDescent="0.2">
      <c r="A151" s="336" t="s">
        <v>273</v>
      </c>
      <c r="B151" s="48" t="s">
        <v>420</v>
      </c>
      <c r="C151" s="427"/>
    </row>
    <row r="152" spans="1:3" ht="25.5" x14ac:dyDescent="0.2">
      <c r="A152" s="336" t="s">
        <v>274</v>
      </c>
      <c r="B152" s="48" t="s">
        <v>606</v>
      </c>
      <c r="C152" s="427"/>
    </row>
    <row r="153" spans="1:3" ht="41.45" customHeight="1" thickBot="1" x14ac:dyDescent="0.25">
      <c r="A153" s="336" t="s">
        <v>275</v>
      </c>
      <c r="B153" s="66" t="s">
        <v>422</v>
      </c>
      <c r="C153" s="427"/>
    </row>
    <row r="154" spans="1:3" ht="13.5" thickBot="1" x14ac:dyDescent="0.25">
      <c r="A154" s="97" t="s">
        <v>520</v>
      </c>
      <c r="B154" s="98"/>
      <c r="C154" s="99"/>
    </row>
    <row r="155" spans="1:3" x14ac:dyDescent="0.2">
      <c r="A155" s="331" t="s">
        <v>277</v>
      </c>
      <c r="B155" s="54" t="s">
        <v>607</v>
      </c>
      <c r="C155" s="100"/>
    </row>
    <row r="156" spans="1:3" x14ac:dyDescent="0.2">
      <c r="A156" s="448" t="s">
        <v>519</v>
      </c>
      <c r="B156" s="450" t="s">
        <v>608</v>
      </c>
      <c r="C156" s="428" t="s">
        <v>663</v>
      </c>
    </row>
    <row r="157" spans="1:3" ht="300" customHeight="1" x14ac:dyDescent="0.2">
      <c r="A157" s="449"/>
      <c r="B157" s="451"/>
      <c r="C157" s="452"/>
    </row>
    <row r="158" spans="1:3" ht="153" x14ac:dyDescent="0.2">
      <c r="A158" s="317" t="s">
        <v>519</v>
      </c>
      <c r="B158" s="115"/>
      <c r="C158" s="356" t="s">
        <v>664</v>
      </c>
    </row>
    <row r="159" spans="1:3" ht="102" x14ac:dyDescent="0.2">
      <c r="A159" s="336" t="s">
        <v>278</v>
      </c>
      <c r="B159" s="48" t="s">
        <v>424</v>
      </c>
      <c r="C159" s="41" t="s">
        <v>665</v>
      </c>
    </row>
    <row r="160" spans="1:3" ht="89.25" x14ac:dyDescent="0.2">
      <c r="A160" s="336" t="s">
        <v>279</v>
      </c>
      <c r="B160" s="48" t="s">
        <v>425</v>
      </c>
      <c r="C160" s="41" t="s">
        <v>666</v>
      </c>
    </row>
    <row r="161" spans="1:4" ht="369" customHeight="1" x14ac:dyDescent="0.2">
      <c r="A161" s="336" t="s">
        <v>280</v>
      </c>
      <c r="B161" s="51" t="s">
        <v>426</v>
      </c>
      <c r="C161" s="41" t="s">
        <v>667</v>
      </c>
    </row>
    <row r="162" spans="1:4" ht="114.75" x14ac:dyDescent="0.2">
      <c r="A162" s="336" t="s">
        <v>281</v>
      </c>
      <c r="B162" s="48" t="s">
        <v>427</v>
      </c>
      <c r="C162" s="41" t="s">
        <v>668</v>
      </c>
    </row>
    <row r="163" spans="1:4" ht="63.75" x14ac:dyDescent="0.2">
      <c r="A163" s="336" t="s">
        <v>282</v>
      </c>
      <c r="B163" s="48" t="s">
        <v>428</v>
      </c>
      <c r="C163" s="41" t="s">
        <v>669</v>
      </c>
    </row>
    <row r="164" spans="1:4" ht="77.45" customHeight="1" thickBot="1" x14ac:dyDescent="0.25">
      <c r="A164" s="336" t="s">
        <v>283</v>
      </c>
      <c r="B164" s="66" t="s">
        <v>429</v>
      </c>
      <c r="C164" s="55" t="s">
        <v>670</v>
      </c>
    </row>
    <row r="165" spans="1:4" ht="13.5" thickBot="1" x14ac:dyDescent="0.25">
      <c r="A165" s="332" t="s">
        <v>284</v>
      </c>
      <c r="B165" s="102" t="s">
        <v>609</v>
      </c>
      <c r="C165" s="103"/>
    </row>
    <row r="166" spans="1:4" ht="63.75" x14ac:dyDescent="0.2">
      <c r="A166" s="96" t="s">
        <v>519</v>
      </c>
      <c r="B166" s="101" t="s">
        <v>610</v>
      </c>
      <c r="C166" s="453" t="s">
        <v>671</v>
      </c>
    </row>
    <row r="167" spans="1:4" ht="45" customHeight="1" x14ac:dyDescent="0.2">
      <c r="A167" s="336" t="s">
        <v>285</v>
      </c>
      <c r="B167" s="2" t="s">
        <v>431</v>
      </c>
      <c r="C167" s="425"/>
      <c r="D167" s="39"/>
    </row>
    <row r="168" spans="1:4" ht="46.35" customHeight="1" x14ac:dyDescent="0.2">
      <c r="A168" s="336" t="s">
        <v>286</v>
      </c>
      <c r="B168" s="2" t="s">
        <v>432</v>
      </c>
      <c r="C168" s="425"/>
      <c r="D168" s="39"/>
    </row>
    <row r="169" spans="1:4" ht="59.1" customHeight="1" x14ac:dyDescent="0.2">
      <c r="A169" s="336" t="s">
        <v>287</v>
      </c>
      <c r="B169" s="2" t="s">
        <v>433</v>
      </c>
      <c r="C169" s="425"/>
      <c r="D169" s="39"/>
    </row>
    <row r="170" spans="1:4" ht="51" x14ac:dyDescent="0.2">
      <c r="A170" s="336" t="s">
        <v>288</v>
      </c>
      <c r="B170" s="2" t="s">
        <v>434</v>
      </c>
      <c r="C170" s="425"/>
      <c r="D170" s="39"/>
    </row>
    <row r="171" spans="1:4" ht="195" customHeight="1" thickBot="1" x14ac:dyDescent="0.25">
      <c r="A171" s="336" t="s">
        <v>289</v>
      </c>
      <c r="B171" s="2" t="s">
        <v>435</v>
      </c>
      <c r="C171" s="454"/>
      <c r="D171" s="39"/>
    </row>
    <row r="172" spans="1:4" ht="13.5" thickBot="1" x14ac:dyDescent="0.25">
      <c r="A172" s="334" t="s">
        <v>290</v>
      </c>
      <c r="B172" s="102" t="s">
        <v>611</v>
      </c>
      <c r="C172" s="106"/>
    </row>
    <row r="173" spans="1:4" ht="156.6" customHeight="1" x14ac:dyDescent="0.2">
      <c r="A173" s="104" t="s">
        <v>519</v>
      </c>
      <c r="B173" s="105" t="s">
        <v>612</v>
      </c>
      <c r="C173" s="357" t="s">
        <v>672</v>
      </c>
    </row>
    <row r="174" spans="1:4" ht="409.35" customHeight="1" x14ac:dyDescent="0.2">
      <c r="A174" s="104" t="s">
        <v>519</v>
      </c>
      <c r="B174" s="105"/>
      <c r="C174" s="357" t="s">
        <v>673</v>
      </c>
    </row>
    <row r="175" spans="1:4" ht="100.35" customHeight="1" x14ac:dyDescent="0.2">
      <c r="A175" s="336" t="s">
        <v>291</v>
      </c>
      <c r="B175" s="52" t="s">
        <v>613</v>
      </c>
      <c r="C175" s="42" t="s">
        <v>674</v>
      </c>
    </row>
    <row r="176" spans="1:4" ht="114.75" x14ac:dyDescent="0.2">
      <c r="A176" s="336" t="s">
        <v>292</v>
      </c>
      <c r="B176" s="48" t="s">
        <v>614</v>
      </c>
      <c r="C176" s="42" t="s">
        <v>675</v>
      </c>
    </row>
    <row r="177" spans="1:3" ht="89.25" x14ac:dyDescent="0.2">
      <c r="A177" s="336" t="s">
        <v>293</v>
      </c>
      <c r="B177" s="52" t="s">
        <v>615</v>
      </c>
      <c r="C177" s="42" t="s">
        <v>676</v>
      </c>
    </row>
    <row r="178" spans="1:3" ht="63.75" x14ac:dyDescent="0.2">
      <c r="A178" s="336" t="s">
        <v>294</v>
      </c>
      <c r="B178" s="52" t="s">
        <v>616</v>
      </c>
      <c r="C178" s="42" t="s">
        <v>677</v>
      </c>
    </row>
    <row r="179" spans="1:3" ht="29.1" customHeight="1" x14ac:dyDescent="0.2">
      <c r="A179" s="336" t="s">
        <v>295</v>
      </c>
      <c r="B179" s="52" t="s">
        <v>617</v>
      </c>
      <c r="C179" s="455" t="s">
        <v>678</v>
      </c>
    </row>
    <row r="180" spans="1:3" ht="75.599999999999994" customHeight="1" x14ac:dyDescent="0.2">
      <c r="A180" s="336" t="s">
        <v>296</v>
      </c>
      <c r="B180" s="48" t="s">
        <v>442</v>
      </c>
      <c r="C180" s="456"/>
    </row>
    <row r="181" spans="1:3" ht="90" customHeight="1" x14ac:dyDescent="0.2">
      <c r="A181" s="336" t="s">
        <v>297</v>
      </c>
      <c r="B181" s="53" t="s">
        <v>618</v>
      </c>
      <c r="C181" s="42" t="s">
        <v>679</v>
      </c>
    </row>
    <row r="182" spans="1:3" x14ac:dyDescent="0.2">
      <c r="A182" s="336" t="s">
        <v>298</v>
      </c>
      <c r="B182" s="52" t="s">
        <v>619</v>
      </c>
      <c r="C182" s="455" t="s">
        <v>680</v>
      </c>
    </row>
    <row r="183" spans="1:3" ht="31.35" customHeight="1" x14ac:dyDescent="0.2">
      <c r="A183" s="336" t="s">
        <v>299</v>
      </c>
      <c r="B183" s="48" t="s">
        <v>445</v>
      </c>
      <c r="C183" s="456"/>
    </row>
    <row r="184" spans="1:3" ht="25.5" x14ac:dyDescent="0.2">
      <c r="A184" s="336" t="s">
        <v>300</v>
      </c>
      <c r="B184" s="52" t="s">
        <v>620</v>
      </c>
      <c r="C184" s="455" t="s">
        <v>681</v>
      </c>
    </row>
    <row r="185" spans="1:3" ht="38.25" x14ac:dyDescent="0.2">
      <c r="A185" s="336" t="s">
        <v>301</v>
      </c>
      <c r="B185" s="48" t="s">
        <v>447</v>
      </c>
      <c r="C185" s="456"/>
    </row>
    <row r="186" spans="1:3" ht="39" thickBot="1" x14ac:dyDescent="0.25">
      <c r="A186" s="336" t="s">
        <v>302</v>
      </c>
      <c r="B186" s="66" t="s">
        <v>448</v>
      </c>
      <c r="C186" s="116" t="s">
        <v>682</v>
      </c>
    </row>
    <row r="187" spans="1:3" ht="13.5" thickBot="1" x14ac:dyDescent="0.25">
      <c r="A187" s="334" t="s">
        <v>303</v>
      </c>
      <c r="B187" s="102" t="s">
        <v>621</v>
      </c>
      <c r="C187" s="106"/>
    </row>
    <row r="188" spans="1:3" ht="38.25" x14ac:dyDescent="0.2">
      <c r="A188" s="104" t="s">
        <v>519</v>
      </c>
      <c r="B188" s="105" t="s">
        <v>622</v>
      </c>
      <c r="C188" s="428" t="s">
        <v>683</v>
      </c>
    </row>
    <row r="189" spans="1:3" ht="45" customHeight="1" x14ac:dyDescent="0.2">
      <c r="A189" s="336" t="s">
        <v>304</v>
      </c>
      <c r="B189" s="21" t="s">
        <v>623</v>
      </c>
      <c r="C189" s="430"/>
    </row>
    <row r="190" spans="1:3" ht="38.25" x14ac:dyDescent="0.2">
      <c r="A190" s="336" t="s">
        <v>305</v>
      </c>
      <c r="B190" s="21" t="s">
        <v>624</v>
      </c>
      <c r="C190" s="430"/>
    </row>
    <row r="191" spans="1:3" ht="234" customHeight="1" thickBot="1" x14ac:dyDescent="0.25">
      <c r="A191" s="336" t="s">
        <v>306</v>
      </c>
      <c r="B191" s="107" t="s">
        <v>625</v>
      </c>
      <c r="C191" s="430"/>
    </row>
    <row r="192" spans="1:3" ht="13.5" thickBot="1" x14ac:dyDescent="0.25">
      <c r="A192" s="108" t="s">
        <v>519</v>
      </c>
      <c r="B192" s="109"/>
      <c r="C192" s="110"/>
    </row>
    <row r="193" spans="1:3" hidden="1" x14ac:dyDescent="0.2">
      <c r="A193" s="1" t="s">
        <v>519</v>
      </c>
      <c r="C193" s="43"/>
    </row>
    <row r="194" spans="1:3" x14ac:dyDescent="0.2"/>
  </sheetData>
  <mergeCells count="43">
    <mergeCell ref="C166:C171"/>
    <mergeCell ref="C179:C180"/>
    <mergeCell ref="C182:C183"/>
    <mergeCell ref="C184:C185"/>
    <mergeCell ref="C188:C191"/>
    <mergeCell ref="C134:C136"/>
    <mergeCell ref="C138:C141"/>
    <mergeCell ref="C143:C146"/>
    <mergeCell ref="C148:C153"/>
    <mergeCell ref="A156:A157"/>
    <mergeCell ref="B156:B157"/>
    <mergeCell ref="C156:C157"/>
    <mergeCell ref="C128:C132"/>
    <mergeCell ref="C75:C77"/>
    <mergeCell ref="C79:C81"/>
    <mergeCell ref="C83:C84"/>
    <mergeCell ref="C86:C88"/>
    <mergeCell ref="C100:C106"/>
    <mergeCell ref="C109:C112"/>
    <mergeCell ref="C114:C115"/>
    <mergeCell ref="C118:C122"/>
    <mergeCell ref="C124:C126"/>
    <mergeCell ref="A91:A92"/>
    <mergeCell ref="B91:B92"/>
    <mergeCell ref="C91:C98"/>
    <mergeCell ref="C51:C52"/>
    <mergeCell ref="C54:C55"/>
    <mergeCell ref="C57:C59"/>
    <mergeCell ref="C61:C63"/>
    <mergeCell ref="C65:C66"/>
    <mergeCell ref="C71:C73"/>
    <mergeCell ref="C47:C49"/>
    <mergeCell ref="A4:A5"/>
    <mergeCell ref="B4:B5"/>
    <mergeCell ref="C4:C11"/>
    <mergeCell ref="C13:C17"/>
    <mergeCell ref="C19:C20"/>
    <mergeCell ref="C22:C24"/>
    <mergeCell ref="C26:C30"/>
    <mergeCell ref="C32:C34"/>
    <mergeCell ref="C36:C38"/>
    <mergeCell ref="C40:C41"/>
    <mergeCell ref="C43:C45"/>
  </mergeCells>
  <hyperlinks>
    <hyperlink ref="A2" location="'Checklist'!A2" display="A. Food Safety Management Systems"/>
    <hyperlink ref="A3" location="'Lista de verificación'!A3" display="B.A 1"/>
    <hyperlink ref="A7" location="'Checklist'!A5" display="B.A 1.2"/>
    <hyperlink ref="A8" location="'Checklist'!A6" display="B.A 1.3"/>
    <hyperlink ref="A9" location="'Checklist'!A7" display="B.A 1.4"/>
    <hyperlink ref="A10" location="'Checklist'!A8" display="B.A 1.5"/>
    <hyperlink ref="A11" location="'Checklist'!A9" display="B.A 1.6"/>
    <hyperlink ref="A12" location="'Lista de verificación'!A10" display="B.A 2"/>
    <hyperlink ref="A14" location="'Checklist'!A11" display="B.A 2.1"/>
    <hyperlink ref="A15" location="'Checklist'!A12" display="B.A 2.2"/>
    <hyperlink ref="A16" location="'Checklist'!A13" display="B.A 2.3"/>
    <hyperlink ref="A17" location="'Checklist'!A14" display="B.A 2.4"/>
    <hyperlink ref="A18" location="'Lista de verificación'!A15" display="I.A 2"/>
    <hyperlink ref="A20" location="'Checklist'!A16" display="I.A 2.5"/>
    <hyperlink ref="A21" location="'Lista de verificación'!A17" display="B.A 3"/>
    <hyperlink ref="A23" location="'Checklist'!A18" display="B.A 3.1"/>
    <hyperlink ref="A24" location="'Checklist'!A19" display="B.A 3.2"/>
    <hyperlink ref="A25" location="'Lista de verificación'!A20" display="I.A 3"/>
    <hyperlink ref="A27" location="'Checklist'!A21" display="I.A 3.3"/>
    <hyperlink ref="A28" location="'Checklist'!A22" display="I.A 3.4"/>
    <hyperlink ref="A29" location="'Checklist'!A23" display="I.A 3.5"/>
    <hyperlink ref="A30" location="'Checklist'!A24" display="I.A 3.6"/>
    <hyperlink ref="A31" location="'Lista de verificación'!A25" display="B.A 4"/>
    <hyperlink ref="A33" location="'Checklist'!A26" display="B.A 4.1"/>
    <hyperlink ref="A34" location="'Checklist'!A27" display="B.A 4.2"/>
    <hyperlink ref="A35" location="'Lista de verificación'!A28" display="B.A 5"/>
    <hyperlink ref="A37" location="'Checklist'!A29" display="B.A 5.1"/>
    <hyperlink ref="A38" location="'Checklist'!A30" display="B.A 5.2"/>
    <hyperlink ref="A39" location="'Lista de verificación'!A31" display="B.A 6"/>
    <hyperlink ref="A41" location="'Checklist'!A32" display="B.A 6.1"/>
    <hyperlink ref="A42" location="'Lista de verificación'!A33" display="I.A 6"/>
    <hyperlink ref="A44" location="'Checklist'!A34" display="I.A 6.2"/>
    <hyperlink ref="A45" location="'Checklist'!A35" display="I.A 6.3"/>
    <hyperlink ref="A46" location="'Lista de verificación'!A36" display="B.A 7"/>
    <hyperlink ref="A48" location="'Checklist'!A37" display="B.A 7.1"/>
    <hyperlink ref="A49" location="'Checklist'!A38" display="B.A 7.2"/>
    <hyperlink ref="A50" location="'Lista de verificación'!A39" display="I.A 7"/>
    <hyperlink ref="A52" location="'Checklist'!A40" display="I.A 7.1"/>
    <hyperlink ref="A53" location="'Lista de verificación'!A41" display="B.A 8"/>
    <hyperlink ref="A55" location="'Checklist'!A42" display="B.A 8.1"/>
    <hyperlink ref="A56" location="'Lista de verificación'!A43" display="I.A 8"/>
    <hyperlink ref="A58" location="'Checklist'!A44" display="I.A 8.2"/>
    <hyperlink ref="A59" location="'Checklist'!A45" display="I.A 8.3"/>
    <hyperlink ref="A60" location="'Lista de verificación'!A46" display="B.A 9"/>
    <hyperlink ref="A62" location="'Checklist'!A47" display="B.A 9. 1"/>
    <hyperlink ref="A63" location="'Checklist'!A48" display="B.A 9.2"/>
    <hyperlink ref="A64" location="'Lista de verificación'!A49" display="I.A 9"/>
    <hyperlink ref="A66" location="'Checklist'!A50" display="I.A 9.3"/>
    <hyperlink ref="A67" location="'Checklist'!A51" display="I.A 9.4"/>
    <hyperlink ref="A68" location="'Checklist'!A52" display="I.A 9.5"/>
    <hyperlink ref="A69" location="'Checklist'!A53" display="I.A 9.6"/>
    <hyperlink ref="A70" location="'Lista de verificación'!A54" display="I.A 10"/>
    <hyperlink ref="A72" location="'Checklist'!A55" display="I.A 10.1"/>
    <hyperlink ref="A73" location="'Checklist'!A56" display="I.A 10.2"/>
    <hyperlink ref="A74" location="'Lista de verificación'!A57" display="I.A 11"/>
    <hyperlink ref="A76" location="'Checklist'!A58" display="I.A 11.1"/>
    <hyperlink ref="A77" location="'Checklist'!A59" display="I.A 11.2"/>
    <hyperlink ref="A78" location="'Checklist'!A60" display="I.A 12"/>
    <hyperlink ref="A80" location="'Checklist'!A61" display="I.A 12.1"/>
    <hyperlink ref="A81" location="'Checklist'!A62" display="I.A 12.2"/>
    <hyperlink ref="A82" location="'Lista de verificación'!A63" display="I.A 13"/>
    <hyperlink ref="A84" location="'Checklist'!A64" display="I.A 13.1"/>
    <hyperlink ref="A85" location="'Lista de verificación'!A65" display="I.A 14"/>
    <hyperlink ref="A87" location="'Checklist'!A66" display="I.A 14.1"/>
    <hyperlink ref="A88" location="'Checklist'!A67" display="I.A 14.2"/>
    <hyperlink ref="A89" location="'Checklist'!A68" display="B. Good Manufacturing Practices (GMPs)"/>
    <hyperlink ref="A90" location="'Lista de verificación'!A69" display="B.B 1"/>
    <hyperlink ref="A93" location="'Checklist'!A70" display="B.B 1.1"/>
    <hyperlink ref="A94" location="'Checklist'!A71" display="B.B 1.2"/>
    <hyperlink ref="A95" location="'Checklist'!A72" display="B.B 1.3"/>
    <hyperlink ref="A96" location="'Checklist'!A73" display="B.B 1.4"/>
    <hyperlink ref="A97" location="'Checklist'!A74" display="B.B 1.5"/>
    <hyperlink ref="A98" location="'Checklist'!A75" display="B.B 1.6"/>
    <hyperlink ref="A99" location="'Lista de verificación'!A76" display="B.B 2"/>
    <hyperlink ref="A101" location="'Checklist'!A77" display="B.B 2.1"/>
    <hyperlink ref="A102" location="'Checklist'!A78" display="B.B 2.2"/>
    <hyperlink ref="A103" location="'Checklist'!A79" display="B.B 2.3"/>
    <hyperlink ref="A104" location="'Checklist'!A80" display="B.B 2.4"/>
    <hyperlink ref="A105" location="'Checklist'!A81" display="B.B 2.5"/>
    <hyperlink ref="A106" location="'Checklist'!A82" display="B.B 2.6"/>
    <hyperlink ref="A108" location="'Lista de verificación'!A83" display="B.B 3"/>
    <hyperlink ref="A110" location="'Checklist'!A84" display="B.B 3.1"/>
    <hyperlink ref="A111" location="'Checklist'!A85" display="B.B 3.2"/>
    <hyperlink ref="A112" location="'Checklist'!A86" display="B.B 3.3"/>
    <hyperlink ref="A113" location="'Lista de verificación'!A87" display="B.B 4"/>
    <hyperlink ref="A115" location="'Checklist'!A88" display="B.B 4.1"/>
    <hyperlink ref="A117" location="'Lista de verificación'!A89" display="B.B 5"/>
    <hyperlink ref="A119" location="'Checklist'!A90" display="B.B 5.1"/>
    <hyperlink ref="A120" location="'Checklist'!A91" display="B.B 5.2"/>
    <hyperlink ref="A121" location="'Checklist'!A92" display="B.B 5.3"/>
    <hyperlink ref="A122" location="'Lista de verificación'!A93" display="B.B 5.4"/>
    <hyperlink ref="A123" location="'Checklist'!A94" display="B.B 6"/>
    <hyperlink ref="A125" location="'Checklist'!A95" display="B.B 6.1"/>
    <hyperlink ref="A126" location="'Lista de verificación'!A96" display="B.B 6.2"/>
    <hyperlink ref="A127" location="'Lista de verificación'!A97" display="B.B 7"/>
    <hyperlink ref="A129" location="'Checklist'!A98" display="B.B 7.1"/>
    <hyperlink ref="A130" location="'Checklist'!A99" display="B.B 7.2"/>
    <hyperlink ref="A131" location="'Checklist'!A100" display="B.B 7.3"/>
    <hyperlink ref="A132" location="'Checklist'!A101" display="B.B 7.4"/>
    <hyperlink ref="A133" location="'Lista de verificación'!A102" display="B.B 8"/>
    <hyperlink ref="A135" location="'Checklist'!A103" display="B.B 8.1"/>
    <hyperlink ref="A136" location="'Checklist'!A104" display="B.B 8.2"/>
    <hyperlink ref="A137" location="'Lista de verificación'!A105" display="B.B 9"/>
    <hyperlink ref="A139" location="'Checklist'!A106" display="B.B 9.1"/>
    <hyperlink ref="A140" location="'Checklist'!A107" display="B.B 9.2"/>
    <hyperlink ref="A141" location="'Checklist'!A108" display="B.B 9.3"/>
    <hyperlink ref="A142" location="'Lista de verificación'!A109" display="I.B 9"/>
    <hyperlink ref="A144" location="'Checklist'!A110" display="I.B 9.1"/>
    <hyperlink ref="A145" location="'Checklist'!A111" display="I.B 9.2"/>
    <hyperlink ref="A146" location="'Checklist'!A112" display="I.B 9.3"/>
    <hyperlink ref="A147" location="'Lista de verificación'!A113" display="I.B 10"/>
    <hyperlink ref="A149" location="'Checklist'!A114" display="I.B 10.1"/>
    <hyperlink ref="A150" location="'Checklist'!A115" display="I.B 10.2"/>
    <hyperlink ref="A151" location="'Checklist'!A116" display="I.B 10.3"/>
    <hyperlink ref="A152" location="'Checklist'!A117" display="I.B 10.4"/>
    <hyperlink ref="A153" location="'Checklist'!A118" display="I.B 10.5"/>
    <hyperlink ref="A154" location="'Checklist'!A119" display="C. Control of Food Hazards"/>
    <hyperlink ref="A155" location="'Lista de verificación'!A120" display="B.C 1"/>
    <hyperlink ref="A159" location="'Checklist'!A121" display="B.C 1.1"/>
    <hyperlink ref="A160" location="'Checklist'!A122" display="B.C 1.2"/>
    <hyperlink ref="A161" location="'Checklist'!A123" display="B.C 1.3"/>
    <hyperlink ref="A162" location="'Checklist'!A124" display="B.C 1.4"/>
    <hyperlink ref="A163" location="'Checklist'!A125" display="B.C 1.5"/>
    <hyperlink ref="A164" location="'Checklist'!A126" display="B.C 1.6"/>
    <hyperlink ref="A165" location="'Lista de verificación'!A127" display="B.C 2"/>
    <hyperlink ref="A167" location="'Checklist'!A128" display="B.C 2.1"/>
    <hyperlink ref="A168" location="'Checklist'!A129" display="B.C 2.2"/>
    <hyperlink ref="A169" location="'Checklist'!A130" display="B.C 2.3"/>
    <hyperlink ref="A170" location="'Checklist'!A131" display="B.C 2.4"/>
    <hyperlink ref="A171" location="'Checklist'!A132" display="B.C 2.5"/>
    <hyperlink ref="A172" location="'Lista de verificación'!A133" display="I.C 3"/>
    <hyperlink ref="A175" location="'Checklist'!A134" display="I.C 3.1"/>
    <hyperlink ref="A176" location="'Checklist'!A135" display="I.C 3.2"/>
    <hyperlink ref="A177" location="'Checklist'!A136" display="I.C 3.3"/>
    <hyperlink ref="A178" location="'Checklist'!A137" display="I.C 3.4"/>
    <hyperlink ref="A179" location="'Checklist'!A138" display="I.C 3.5"/>
    <hyperlink ref="A180" location="'Checklist'!A139" display="I.C 3.6"/>
    <hyperlink ref="A181" location="'Checklist'!A140" display="I.C 3.7"/>
    <hyperlink ref="A182" location="'Checklist'!A141" display="I.C 3.8"/>
    <hyperlink ref="A183" location="'Checklist'!A142" display="I.C 3.9"/>
    <hyperlink ref="A184" location="'Checklist'!A143" display="I.C 3.10"/>
    <hyperlink ref="A185" location="'Checklist'!A144" display="I.C 3.11"/>
    <hyperlink ref="A186" location="'Checklist'!A145" display="I.C 3.12"/>
    <hyperlink ref="A187" location="'Lista de verificación'!A146" display="I.C 4"/>
    <hyperlink ref="A189" location="'Checklist'!A147" display="I.C 4.1"/>
    <hyperlink ref="A190" location="'Checklist'!A148" display="I.C 4.2"/>
    <hyperlink ref="A191" location="'Checklist'!A149" display="I.C 4.3"/>
  </hyperlinks>
  <pageMargins left="0.70866141732283472" right="0.70866141732283472" top="0.51181102362204722" bottom="0.47244094488188981" header="0.31496062992125984" footer="0.31496062992125984"/>
  <headerFooter>
    <oddHeader>&amp;CUser Guidance</oddHeader>
    <oddFooter>&amp;CGFSI Global Markets Programme Manufacturing: Edition 2 April 2015</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0"/>
  <sheetViews>
    <sheetView workbookViewId="0">
      <selection activeCell="A27" sqref="A27"/>
    </sheetView>
  </sheetViews>
  <sheetFormatPr baseColWidth="10" defaultColWidth="9.140625" defaultRowHeight="12.75" x14ac:dyDescent="0.2"/>
  <cols>
    <col min="1" max="1" width="148.5703125" customWidth="1"/>
  </cols>
  <sheetData>
    <row r="1" spans="1:1" ht="15.75" x14ac:dyDescent="0.2">
      <c r="A1" s="347" t="s">
        <v>684</v>
      </c>
    </row>
    <row r="2" spans="1:1" ht="28.5" x14ac:dyDescent="0.2">
      <c r="A2" s="341" t="s">
        <v>685</v>
      </c>
    </row>
    <row r="3" spans="1:1" ht="71.25" x14ac:dyDescent="0.2">
      <c r="A3" s="341" t="s">
        <v>686</v>
      </c>
    </row>
    <row r="4" spans="1:1" ht="99.75" x14ac:dyDescent="0.2">
      <c r="A4" s="341" t="s">
        <v>687</v>
      </c>
    </row>
    <row r="5" spans="1:1" ht="43.5" thickBot="1" x14ac:dyDescent="0.25">
      <c r="A5" s="342" t="s">
        <v>688</v>
      </c>
    </row>
    <row r="6" spans="1:1" ht="15" thickBot="1" x14ac:dyDescent="0.25">
      <c r="A6" s="117"/>
    </row>
    <row r="7" spans="1:1" ht="15.75" x14ac:dyDescent="0.2">
      <c r="A7" s="348" t="s">
        <v>689</v>
      </c>
    </row>
    <row r="8" spans="1:1" ht="28.5" x14ac:dyDescent="0.2">
      <c r="A8" s="341" t="s">
        <v>690</v>
      </c>
    </row>
    <row r="9" spans="1:1" ht="28.5" x14ac:dyDescent="0.2">
      <c r="A9" s="341" t="s">
        <v>691</v>
      </c>
    </row>
    <row r="10" spans="1:1" ht="57" x14ac:dyDescent="0.2">
      <c r="A10" s="343" t="s">
        <v>692</v>
      </c>
    </row>
    <row r="11" spans="1:1" ht="28.5" x14ac:dyDescent="0.2">
      <c r="A11" s="343" t="s">
        <v>693</v>
      </c>
    </row>
    <row r="12" spans="1:1" ht="57.75" thickBot="1" x14ac:dyDescent="0.25">
      <c r="A12" s="344" t="s">
        <v>694</v>
      </c>
    </row>
    <row r="13" spans="1:1" ht="13.5" thickBot="1" x14ac:dyDescent="0.25"/>
    <row r="14" spans="1:1" ht="14.25" x14ac:dyDescent="0.2">
      <c r="A14" s="349" t="s">
        <v>695</v>
      </c>
    </row>
    <row r="15" spans="1:1" ht="14.25" x14ac:dyDescent="0.2">
      <c r="A15" s="345" t="s">
        <v>696</v>
      </c>
    </row>
    <row r="16" spans="1:1" ht="14.25" x14ac:dyDescent="0.2">
      <c r="A16" s="345" t="s">
        <v>697</v>
      </c>
    </row>
    <row r="17" spans="1:1" ht="14.25" x14ac:dyDescent="0.2">
      <c r="A17" s="345" t="s">
        <v>698</v>
      </c>
    </row>
    <row r="18" spans="1:1" ht="14.25" x14ac:dyDescent="0.2">
      <c r="A18" s="345" t="s">
        <v>699</v>
      </c>
    </row>
    <row r="19" spans="1:1" ht="14.25" x14ac:dyDescent="0.2">
      <c r="A19" s="345" t="s">
        <v>700</v>
      </c>
    </row>
    <row r="20" spans="1:1" ht="15.75" thickBot="1" x14ac:dyDescent="0.25">
      <c r="A20" s="346" t="s">
        <v>701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16</vt:i4>
      </vt:variant>
    </vt:vector>
  </HeadingPairs>
  <TitlesOfParts>
    <vt:vector size="24" baseType="lpstr">
      <vt:lpstr>Cómo usar este documento</vt:lpstr>
      <vt:lpstr>Resumen e informe</vt:lpstr>
      <vt:lpstr>Lista de verificación</vt:lpstr>
      <vt:lpstr>Esquema de conformidad</vt:lpstr>
      <vt:lpstr>Exenciones</vt:lpstr>
      <vt:lpstr>Lookups</vt:lpstr>
      <vt:lpstr>Guía del usuario</vt:lpstr>
      <vt:lpstr>Descargo de responsabilidad</vt:lpstr>
      <vt:lpstr>'Cómo usar este documento'!Área_de_impresión</vt:lpstr>
      <vt:lpstr>'Esquema de conformidad'!Área_de_impresión</vt:lpstr>
      <vt:lpstr>Exenciones!Área_de_impresión</vt:lpstr>
      <vt:lpstr>'Guía del usuario'!Área_de_impresión</vt:lpstr>
      <vt:lpstr>'Lista de verificación'!Área_de_impresión</vt:lpstr>
      <vt:lpstr>'Resumen e informe'!Área_de_impresión</vt:lpstr>
      <vt:lpstr>BuyingCompanySettings</vt:lpstr>
      <vt:lpstr>SelectedLevel</vt:lpstr>
      <vt:lpstr>SelectedLevelLetter</vt:lpstr>
      <vt:lpstr>SelectedLevelNumber</vt:lpstr>
      <vt:lpstr>SelectedUserType</vt:lpstr>
      <vt:lpstr>ShowToClear</vt:lpstr>
      <vt:lpstr>'Guía del usuario'!Títulos_a_imprimir</vt:lpstr>
      <vt:lpstr>'Lista de verificación'!Títulos_a_imprimir</vt:lpstr>
      <vt:lpstr>UserPassMark</vt:lpstr>
      <vt:lpstr>UserTypeNumber</vt:lpstr>
    </vt:vector>
  </TitlesOfParts>
  <Company>METRO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www.ExcelConsultant.co.uk</dc:title>
  <dc:creator>Noemi.Nolden</dc:creator>
  <cp:lastModifiedBy>K1</cp:lastModifiedBy>
  <cp:lastPrinted>2015-04-25T08:36:46Z</cp:lastPrinted>
  <dcterms:created xsi:type="dcterms:W3CDTF">2010-04-13T08:35:07Z</dcterms:created>
  <dcterms:modified xsi:type="dcterms:W3CDTF">2021-06-15T17:10:39Z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