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x-Ramses\Desktop\Rediseño Presentación de Estados Financieros Max Hdez\Semana 8\Recurso Didactico 12\"/>
    </mc:Choice>
  </mc:AlternateContent>
  <bookViews>
    <workbookView xWindow="0" yWindow="0" windowWidth="10200" windowHeight="7545" tabRatio="747" activeTab="2"/>
  </bookViews>
  <sheets>
    <sheet name="Balance Comprobación" sheetId="2" r:id="rId1"/>
    <sheet name="Hoja de Trabajo" sheetId="1" r:id="rId2"/>
    <sheet name="Hoja de Trabajo en Blanco" sheetId="9" r:id="rId3"/>
  </sheets>
  <definedNames>
    <definedName name="_xlnm.Print_Area" localSheetId="1">'Hoja de Trabajo'!$A$1:$M$45</definedName>
  </definedNames>
  <calcPr calcId="152511"/>
</workbook>
</file>

<file path=xl/calcChain.xml><?xml version="1.0" encoding="utf-8"?>
<calcChain xmlns="http://schemas.openxmlformats.org/spreadsheetml/2006/main">
  <c r="E45" i="1" l="1"/>
  <c r="G24" i="1"/>
  <c r="I24" i="1" s="1"/>
  <c r="F38" i="1"/>
  <c r="H38" i="1" s="1"/>
  <c r="G37" i="1"/>
  <c r="M37" i="1" s="1"/>
  <c r="G36" i="1"/>
  <c r="M36" i="1" s="1"/>
  <c r="F34" i="1"/>
  <c r="L34" i="1" s="1"/>
  <c r="G33" i="1"/>
  <c r="M33" i="1" s="1"/>
  <c r="G31" i="1"/>
  <c r="M31" i="1" s="1"/>
  <c r="F35" i="1"/>
  <c r="H35" i="1" s="1"/>
  <c r="F32" i="1"/>
  <c r="H32" i="1" s="1"/>
  <c r="F30" i="1"/>
  <c r="H30" i="1" s="1"/>
  <c r="F25" i="1"/>
  <c r="H25" i="1" s="1"/>
  <c r="F23" i="1"/>
  <c r="H23" i="1" s="1"/>
  <c r="F19" i="1"/>
  <c r="H19" i="1" s="1"/>
  <c r="F16" i="1"/>
  <c r="H16" i="1" s="1"/>
  <c r="F12" i="1"/>
  <c r="L12" i="1" s="1"/>
  <c r="G20" i="1"/>
  <c r="I20" i="1" s="1"/>
  <c r="F18" i="1"/>
  <c r="H18" i="1" s="1"/>
  <c r="F17" i="1"/>
  <c r="G15" i="1"/>
  <c r="M15" i="1" s="1"/>
  <c r="G14" i="1"/>
  <c r="G13" i="1"/>
  <c r="M13" i="1" s="1"/>
  <c r="D22" i="1"/>
  <c r="F6" i="1"/>
  <c r="F8" i="1"/>
  <c r="L8" i="1" s="1"/>
  <c r="F9" i="1"/>
  <c r="L9" i="1" s="1"/>
  <c r="F10" i="1"/>
  <c r="L10" i="1" s="1"/>
  <c r="F7" i="1"/>
  <c r="L7" i="1" s="1"/>
  <c r="F11" i="1"/>
  <c r="L11" i="1" s="1"/>
  <c r="I4" i="2"/>
  <c r="I7" i="2"/>
  <c r="I10" i="2"/>
  <c r="I13" i="2"/>
  <c r="C18" i="2"/>
  <c r="B18" i="2"/>
  <c r="H39" i="1" l="1"/>
  <c r="I39" i="1"/>
  <c r="I45" i="1" s="1"/>
  <c r="F22" i="1"/>
  <c r="F21" i="1" s="1"/>
  <c r="F45" i="1" s="1"/>
  <c r="C45" i="1"/>
  <c r="L6" i="1"/>
  <c r="L45" i="1" s="1"/>
  <c r="B45" i="1"/>
  <c r="H40" i="1" l="1"/>
  <c r="K40" i="1" s="1"/>
  <c r="J41" i="1" s="1"/>
  <c r="M14" i="1"/>
  <c r="K43" i="1" l="1"/>
  <c r="K45" i="1" s="1"/>
  <c r="H45" i="1"/>
  <c r="H16" i="2"/>
  <c r="I17" i="2" s="1"/>
  <c r="J43" i="1"/>
  <c r="J44" i="1" l="1"/>
  <c r="M44" i="1" s="1"/>
  <c r="M45" i="1" s="1"/>
  <c r="G45" i="1"/>
  <c r="D45" i="1"/>
  <c r="J45" i="1" l="1"/>
</calcChain>
</file>

<file path=xl/sharedStrings.xml><?xml version="1.0" encoding="utf-8"?>
<sst xmlns="http://schemas.openxmlformats.org/spreadsheetml/2006/main" count="116" uniqueCount="89">
  <si>
    <t>(Expresado en colones)</t>
  </si>
  <si>
    <t>Bancos</t>
  </si>
  <si>
    <t>Cuentas por Cobrar</t>
  </si>
  <si>
    <t>Compras</t>
  </si>
  <si>
    <t>Capital Social</t>
  </si>
  <si>
    <t>Cuentas por Pagar</t>
  </si>
  <si>
    <t>Ventas</t>
  </si>
  <si>
    <t>Docum.por pagar L.P.</t>
  </si>
  <si>
    <t>Sumas Iguales:</t>
  </si>
  <si>
    <t>Sumas Iguales</t>
  </si>
  <si>
    <t>Ajustes</t>
  </si>
  <si>
    <t>Estado de</t>
  </si>
  <si>
    <t>Resultados</t>
  </si>
  <si>
    <t>Comprobación</t>
  </si>
  <si>
    <t>Balance de</t>
  </si>
  <si>
    <t>Utilidades Retenidas</t>
  </si>
  <si>
    <t>Balance</t>
  </si>
  <si>
    <t>Cuentas</t>
  </si>
  <si>
    <t>Fecha</t>
  </si>
  <si>
    <t>Descripción</t>
  </si>
  <si>
    <t>Debe</t>
  </si>
  <si>
    <t>Haber</t>
  </si>
  <si>
    <t>&gt;&gt;&lt;&lt;</t>
  </si>
  <si>
    <t>AJUSTES</t>
  </si>
  <si>
    <t xml:space="preserve">    Intereses por pagar</t>
  </si>
  <si>
    <t>Gastos por Incobrables</t>
  </si>
  <si>
    <t xml:space="preserve">    Estimación p/ Incobrables</t>
  </si>
  <si>
    <t>DIVIDENDOS</t>
  </si>
  <si>
    <t xml:space="preserve">      Dividendos por Pagar</t>
  </si>
  <si>
    <t>Comprobación  Ajustado</t>
  </si>
  <si>
    <t>Gasto Dividendos</t>
  </si>
  <si>
    <t>Dividendos por pagar</t>
  </si>
  <si>
    <t xml:space="preserve">    Bancos</t>
  </si>
  <si>
    <t>Terreno</t>
  </si>
  <si>
    <t>Estimación Incobrables</t>
  </si>
  <si>
    <t>Subtotal</t>
  </si>
  <si>
    <t>Dividendos</t>
  </si>
  <si>
    <t>Edificio</t>
  </si>
  <si>
    <t>Vehículo</t>
  </si>
  <si>
    <t xml:space="preserve">    Deprec.Acum.Edificio</t>
  </si>
  <si>
    <t>Al 30 de setiembre 2014</t>
  </si>
  <si>
    <t>Inventario 01/10/2013</t>
  </si>
  <si>
    <t>Inventario 30/09/2014</t>
  </si>
  <si>
    <t>Gasto de Intereses</t>
  </si>
  <si>
    <t>La Favorita</t>
  </si>
  <si>
    <t>Efectivo</t>
  </si>
  <si>
    <t>Gasto Electricidad</t>
  </si>
  <si>
    <t>Gasto por deprec.Edificio</t>
  </si>
  <si>
    <t>Almacenes El Futuro</t>
  </si>
  <si>
    <t xml:space="preserve">Caja </t>
  </si>
  <si>
    <t xml:space="preserve">Bancos </t>
  </si>
  <si>
    <t>Cuentas por cobrar</t>
  </si>
  <si>
    <t>Mobiliario y equipo de oficina</t>
  </si>
  <si>
    <t>Seguro pagado por anticipado</t>
  </si>
  <si>
    <t xml:space="preserve">Documentos por pagar </t>
  </si>
  <si>
    <t xml:space="preserve">Gastos de Compras </t>
  </si>
  <si>
    <t>Costo de la mercadería vendida</t>
  </si>
  <si>
    <t>Gasto por incobrable</t>
  </si>
  <si>
    <t>Deprec. Acumulada mob y equipo</t>
  </si>
  <si>
    <t>Intereses acumulados por cobrar</t>
  </si>
  <si>
    <t>Gasto por alquiler</t>
  </si>
  <si>
    <t>Alquiler acumulado por pagar</t>
  </si>
  <si>
    <t>Salario acumulado por pagar</t>
  </si>
  <si>
    <t>Gasto por seguro</t>
  </si>
  <si>
    <t>Utilidad o pérdida neta</t>
  </si>
  <si>
    <t>cambios en el patrimonio</t>
  </si>
  <si>
    <t>Estado</t>
  </si>
  <si>
    <t>de Situación Financiera</t>
  </si>
  <si>
    <t>Balance de Comprobación</t>
  </si>
  <si>
    <t>No. Aj.</t>
  </si>
  <si>
    <t xml:space="preserve">                 Hoja de Trabajo</t>
  </si>
  <si>
    <t xml:space="preserve">                      Al 30 de setiembre</t>
  </si>
  <si>
    <t xml:space="preserve">Devoluciones sobre ventas </t>
  </si>
  <si>
    <t xml:space="preserve">Inventario </t>
  </si>
  <si>
    <t xml:space="preserve">Documentos por cobrar </t>
  </si>
  <si>
    <t xml:space="preserve">Capital Social </t>
  </si>
  <si>
    <t>Gastos de mantenimiento</t>
  </si>
  <si>
    <t xml:space="preserve">Ventas </t>
  </si>
  <si>
    <t xml:space="preserve">Compras </t>
  </si>
  <si>
    <t xml:space="preserve">Descuentos sobre  compras </t>
  </si>
  <si>
    <t xml:space="preserve">Otros Gastos </t>
  </si>
  <si>
    <t xml:space="preserve">Producto financiero </t>
  </si>
  <si>
    <t>Gasto por depreciac. mob y equipo</t>
  </si>
  <si>
    <t xml:space="preserve">Utilidades o pérdidas acumuladas </t>
  </si>
  <si>
    <t>Gastos por salarios</t>
  </si>
  <si>
    <t>Cuentas por pagar</t>
  </si>
  <si>
    <t>Comprobación Ajustado</t>
  </si>
  <si>
    <t>de situación</t>
  </si>
  <si>
    <t>Sumas iguales: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</si>
</sst>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€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10"/>
      <color indexed="12"/>
      <name val="Arial"/>
      <family val="2"/>
    </font>
    <font>
      <b/>
      <sz val="10"/>
      <color rgb="FF00206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6" tint="0.39997558519241921"/>
      </top>
      <bottom style="thin">
        <color indexed="64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indexed="64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thin">
        <color theme="6" tint="0.39997558519241921"/>
      </bottom>
      <diagonal/>
    </border>
    <border>
      <left/>
      <right style="thin">
        <color indexed="64"/>
      </right>
      <top style="thin">
        <color theme="6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6" tint="0.39997558519241921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thin">
        <color theme="6" tint="0.39997558519241921"/>
      </bottom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2" fillId="0" borderId="1" xfId="0" applyNumberFormat="1" applyFont="1" applyBorder="1"/>
    <xf numFmtId="164" fontId="1" fillId="0" borderId="2" xfId="0" applyNumberFormat="1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6" xfId="0" applyFont="1" applyBorder="1"/>
    <xf numFmtId="164" fontId="1" fillId="0" borderId="6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7" xfId="0" applyNumberFormat="1" applyFont="1" applyBorder="1"/>
    <xf numFmtId="0" fontId="1" fillId="0" borderId="1" xfId="0" applyFont="1" applyBorder="1"/>
    <xf numFmtId="164" fontId="0" fillId="0" borderId="0" xfId="0" applyNumberForma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0" fontId="0" fillId="2" borderId="0" xfId="0" applyFill="1"/>
    <xf numFmtId="0" fontId="0" fillId="3" borderId="0" xfId="0" applyFill="1"/>
    <xf numFmtId="0" fontId="7" fillId="2" borderId="0" xfId="0" applyFont="1" applyFill="1"/>
    <xf numFmtId="0" fontId="6" fillId="2" borderId="0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7" fillId="2" borderId="0" xfId="0" applyFont="1" applyFill="1" applyBorder="1"/>
    <xf numFmtId="0" fontId="6" fillId="4" borderId="30" xfId="0" applyFont="1" applyFill="1" applyBorder="1"/>
    <xf numFmtId="0" fontId="8" fillId="4" borderId="21" xfId="0" applyFont="1" applyFill="1" applyBorder="1"/>
    <xf numFmtId="0" fontId="7" fillId="2" borderId="22" xfId="0" applyFont="1" applyFill="1" applyBorder="1"/>
    <xf numFmtId="0" fontId="8" fillId="2" borderId="7" xfId="0" applyFont="1" applyFill="1" applyBorder="1"/>
    <xf numFmtId="164" fontId="8" fillId="2" borderId="7" xfId="0" applyNumberFormat="1" applyFont="1" applyFill="1" applyBorder="1"/>
    <xf numFmtId="0" fontId="8" fillId="2" borderId="1" xfId="0" applyFont="1" applyFill="1" applyBorder="1"/>
    <xf numFmtId="164" fontId="8" fillId="2" borderId="1" xfId="0" applyNumberFormat="1" applyFont="1" applyFill="1" applyBorder="1"/>
    <xf numFmtId="0" fontId="8" fillId="2" borderId="0" xfId="0" applyFont="1" applyFill="1"/>
    <xf numFmtId="164" fontId="8" fillId="2" borderId="19" xfId="0" applyNumberFormat="1" applyFont="1" applyFill="1" applyBorder="1"/>
    <xf numFmtId="164" fontId="8" fillId="2" borderId="20" xfId="0" applyNumberFormat="1" applyFont="1" applyFill="1" applyBorder="1"/>
    <xf numFmtId="164" fontId="8" fillId="2" borderId="1" xfId="0" applyNumberFormat="1" applyFont="1" applyFill="1" applyBorder="1" applyAlignment="1"/>
    <xf numFmtId="0" fontId="6" fillId="2" borderId="1" xfId="0" applyFont="1" applyFill="1" applyBorder="1"/>
    <xf numFmtId="164" fontId="6" fillId="2" borderId="1" xfId="0" applyNumberFormat="1" applyFont="1" applyFill="1" applyBorder="1"/>
    <xf numFmtId="164" fontId="8" fillId="2" borderId="8" xfId="0" applyNumberFormat="1" applyFont="1" applyFill="1" applyBorder="1"/>
    <xf numFmtId="164" fontId="6" fillId="2" borderId="7" xfId="0" applyNumberFormat="1" applyFont="1" applyFill="1" applyBorder="1"/>
    <xf numFmtId="0" fontId="6" fillId="2" borderId="2" xfId="0" applyFont="1" applyFill="1" applyBorder="1"/>
    <xf numFmtId="164" fontId="6" fillId="2" borderId="2" xfId="0" applyNumberFormat="1" applyFont="1" applyFill="1" applyBorder="1"/>
    <xf numFmtId="164" fontId="7" fillId="2" borderId="0" xfId="0" applyNumberFormat="1" applyFont="1" applyFill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>
      <selection activeCell="F29" sqref="F29"/>
    </sheetView>
  </sheetViews>
  <sheetFormatPr baseColWidth="10" defaultRowHeight="12.75" x14ac:dyDescent="0.2"/>
  <cols>
    <col min="1" max="1" width="21" customWidth="1"/>
    <col min="2" max="3" width="11.7109375" bestFit="1" customWidth="1"/>
    <col min="4" max="4" width="2.42578125" style="29" customWidth="1"/>
    <col min="5" max="5" width="10" customWidth="1"/>
    <col min="6" max="6" width="7.28515625" customWidth="1"/>
    <col min="7" max="7" width="25" bestFit="1" customWidth="1"/>
    <col min="8" max="9" width="10.7109375" bestFit="1" customWidth="1"/>
  </cols>
  <sheetData>
    <row r="1" spans="1:9" x14ac:dyDescent="0.2">
      <c r="A1" s="54" t="s">
        <v>44</v>
      </c>
      <c r="B1" s="54"/>
      <c r="C1" s="54"/>
      <c r="D1" s="30"/>
      <c r="E1" s="6" t="s">
        <v>18</v>
      </c>
      <c r="F1" s="13" t="s">
        <v>69</v>
      </c>
      <c r="G1" s="6" t="s">
        <v>19</v>
      </c>
      <c r="H1" s="15" t="s">
        <v>20</v>
      </c>
      <c r="I1" s="15" t="s">
        <v>21</v>
      </c>
    </row>
    <row r="2" spans="1:9" x14ac:dyDescent="0.2">
      <c r="A2" s="54" t="s">
        <v>68</v>
      </c>
      <c r="B2" s="54"/>
      <c r="C2" s="54"/>
      <c r="D2" s="30"/>
      <c r="E2" s="8"/>
      <c r="F2" s="14"/>
      <c r="G2" s="9" t="s">
        <v>23</v>
      </c>
      <c r="H2" s="2"/>
      <c r="I2" s="2"/>
    </row>
    <row r="3" spans="1:9" x14ac:dyDescent="0.2">
      <c r="A3" s="54" t="s">
        <v>40</v>
      </c>
      <c r="B3" s="54"/>
      <c r="C3" s="54"/>
      <c r="D3" s="30"/>
      <c r="E3" s="7">
        <v>41912</v>
      </c>
      <c r="F3" s="14">
        <v>1</v>
      </c>
      <c r="G3" s="1" t="s">
        <v>38</v>
      </c>
      <c r="H3" s="2">
        <v>2900000</v>
      </c>
      <c r="I3" s="2"/>
    </row>
    <row r="4" spans="1:9" x14ac:dyDescent="0.2">
      <c r="A4" s="54" t="s">
        <v>0</v>
      </c>
      <c r="B4" s="54"/>
      <c r="C4" s="54"/>
      <c r="D4" s="30"/>
      <c r="E4" s="8"/>
      <c r="F4" s="14"/>
      <c r="G4" s="1" t="s">
        <v>32</v>
      </c>
      <c r="H4" s="2"/>
      <c r="I4" s="2">
        <f>+H3</f>
        <v>2900000</v>
      </c>
    </row>
    <row r="5" spans="1:9" x14ac:dyDescent="0.2">
      <c r="D5" s="30"/>
      <c r="E5" s="8"/>
      <c r="F5" s="14"/>
      <c r="G5" s="8" t="s">
        <v>22</v>
      </c>
      <c r="H5" s="2"/>
      <c r="I5" s="2"/>
    </row>
    <row r="6" spans="1:9" x14ac:dyDescent="0.2">
      <c r="A6" s="1" t="s">
        <v>45</v>
      </c>
      <c r="B6" s="2">
        <v>150000</v>
      </c>
      <c r="C6" s="2"/>
      <c r="D6" s="30"/>
      <c r="E6" s="8"/>
      <c r="F6" s="14">
        <v>2</v>
      </c>
      <c r="G6" s="1" t="s">
        <v>47</v>
      </c>
      <c r="H6" s="2">
        <v>37030</v>
      </c>
      <c r="I6" s="2"/>
    </row>
    <row r="7" spans="1:9" x14ac:dyDescent="0.2">
      <c r="A7" s="1" t="s">
        <v>1</v>
      </c>
      <c r="B7" s="2">
        <v>3534080</v>
      </c>
      <c r="C7" s="2"/>
      <c r="D7" s="30"/>
      <c r="E7" s="8"/>
      <c r="F7" s="14"/>
      <c r="G7" s="1" t="s">
        <v>39</v>
      </c>
      <c r="H7" s="2"/>
      <c r="I7" s="2">
        <f>+H6</f>
        <v>37030</v>
      </c>
    </row>
    <row r="8" spans="1:9" x14ac:dyDescent="0.2">
      <c r="A8" s="1" t="s">
        <v>2</v>
      </c>
      <c r="B8" s="2">
        <v>690570</v>
      </c>
      <c r="C8" s="2"/>
      <c r="D8" s="30"/>
      <c r="E8" s="8"/>
      <c r="F8" s="14"/>
      <c r="G8" s="8" t="s">
        <v>22</v>
      </c>
      <c r="H8" s="2"/>
      <c r="I8" s="2"/>
    </row>
    <row r="9" spans="1:9" x14ac:dyDescent="0.2">
      <c r="A9" s="1" t="s">
        <v>33</v>
      </c>
      <c r="B9" s="2">
        <v>8500000</v>
      </c>
      <c r="C9" s="2"/>
      <c r="D9" s="30"/>
      <c r="E9" s="8"/>
      <c r="F9" s="14">
        <v>3</v>
      </c>
      <c r="G9" s="10" t="s">
        <v>43</v>
      </c>
      <c r="H9" s="2">
        <v>735000</v>
      </c>
      <c r="I9" s="2"/>
    </row>
    <row r="10" spans="1:9" x14ac:dyDescent="0.2">
      <c r="A10" s="1" t="s">
        <v>37</v>
      </c>
      <c r="B10" s="2">
        <v>4600000</v>
      </c>
      <c r="C10" s="1"/>
      <c r="D10" s="30"/>
      <c r="E10" s="8"/>
      <c r="F10" s="14"/>
      <c r="G10" s="1" t="s">
        <v>24</v>
      </c>
      <c r="H10" s="2"/>
      <c r="I10" s="2">
        <f>+H9</f>
        <v>735000</v>
      </c>
    </row>
    <row r="11" spans="1:9" x14ac:dyDescent="0.2">
      <c r="A11" s="1" t="s">
        <v>41</v>
      </c>
      <c r="B11" s="2">
        <v>742000</v>
      </c>
      <c r="C11" s="2"/>
      <c r="D11" s="30"/>
      <c r="E11" s="8"/>
      <c r="F11" s="14"/>
      <c r="G11" s="8" t="s">
        <v>22</v>
      </c>
      <c r="H11" s="2"/>
      <c r="I11" s="2"/>
    </row>
    <row r="12" spans="1:9" x14ac:dyDescent="0.2">
      <c r="A12" s="1" t="s">
        <v>46</v>
      </c>
      <c r="B12" s="2">
        <v>45230</v>
      </c>
      <c r="C12" s="2"/>
      <c r="D12" s="30"/>
      <c r="E12" s="8"/>
      <c r="F12" s="14">
        <v>4</v>
      </c>
      <c r="G12" s="1" t="s">
        <v>25</v>
      </c>
      <c r="H12" s="2">
        <v>29009</v>
      </c>
      <c r="I12" s="2"/>
    </row>
    <row r="13" spans="1:9" x14ac:dyDescent="0.2">
      <c r="A13" s="1" t="s">
        <v>3</v>
      </c>
      <c r="B13" s="2">
        <v>619800</v>
      </c>
      <c r="C13" s="2"/>
      <c r="D13" s="30"/>
      <c r="E13" s="8"/>
      <c r="F13" s="14"/>
      <c r="G13" s="1" t="s">
        <v>26</v>
      </c>
      <c r="H13" s="2"/>
      <c r="I13" s="2">
        <f>+H12</f>
        <v>29009</v>
      </c>
    </row>
    <row r="14" spans="1:9" x14ac:dyDescent="0.2">
      <c r="A14" s="1" t="s">
        <v>5</v>
      </c>
      <c r="B14" s="2"/>
      <c r="C14" s="2">
        <v>560972</v>
      </c>
      <c r="D14" s="30"/>
      <c r="E14" s="8"/>
      <c r="F14" s="14"/>
      <c r="G14" s="8" t="s">
        <v>22</v>
      </c>
      <c r="H14" s="2"/>
      <c r="I14" s="2"/>
    </row>
    <row r="15" spans="1:9" x14ac:dyDescent="0.2">
      <c r="A15" s="1" t="s">
        <v>7</v>
      </c>
      <c r="B15" s="2"/>
      <c r="C15" s="2">
        <v>15000000</v>
      </c>
      <c r="D15" s="30"/>
      <c r="E15" s="8"/>
      <c r="F15" s="14"/>
      <c r="G15" s="9" t="s">
        <v>27</v>
      </c>
      <c r="H15" s="2"/>
      <c r="I15" s="2"/>
    </row>
    <row r="16" spans="1:9" x14ac:dyDescent="0.2">
      <c r="A16" s="1" t="s">
        <v>4</v>
      </c>
      <c r="B16" s="2"/>
      <c r="C16" s="2">
        <v>1000000</v>
      </c>
      <c r="D16" s="30"/>
      <c r="E16" s="8"/>
      <c r="F16" s="14">
        <v>5</v>
      </c>
      <c r="G16" s="1" t="s">
        <v>30</v>
      </c>
      <c r="H16" s="2">
        <f>+'Hoja de Trabajo'!J41</f>
        <v>0</v>
      </c>
      <c r="I16" s="2"/>
    </row>
    <row r="17" spans="1:9" x14ac:dyDescent="0.2">
      <c r="A17" s="1" t="s">
        <v>6</v>
      </c>
      <c r="B17" s="2"/>
      <c r="C17" s="2">
        <v>2320708</v>
      </c>
      <c r="D17" s="30"/>
      <c r="E17" s="8"/>
      <c r="F17" s="14"/>
      <c r="G17" s="1" t="s">
        <v>28</v>
      </c>
      <c r="H17" s="2"/>
      <c r="I17" s="2">
        <f>+H16</f>
        <v>0</v>
      </c>
    </row>
    <row r="18" spans="1:9" ht="13.5" thickBot="1" x14ac:dyDescent="0.25">
      <c r="A18" s="11" t="s">
        <v>9</v>
      </c>
      <c r="B18" s="12">
        <f>SUM(B6:B17)</f>
        <v>18881680</v>
      </c>
      <c r="C18" s="12">
        <f>SUM(C6:C17)</f>
        <v>18881680</v>
      </c>
      <c r="D18" s="30"/>
      <c r="E18" s="8"/>
      <c r="F18" s="14"/>
      <c r="G18" s="8" t="s">
        <v>22</v>
      </c>
      <c r="H18" s="2"/>
      <c r="I18" s="2"/>
    </row>
    <row r="19" spans="1:9" ht="13.5" thickTop="1" x14ac:dyDescent="0.2">
      <c r="D19" s="30"/>
      <c r="E19" s="18"/>
    </row>
    <row r="20" spans="1:9" x14ac:dyDescent="0.2">
      <c r="A20" s="27" t="s">
        <v>42</v>
      </c>
      <c r="B20" s="28">
        <v>159870</v>
      </c>
      <c r="C20" s="18"/>
      <c r="D20" s="30"/>
    </row>
    <row r="21" spans="1:9" x14ac:dyDescent="0.2">
      <c r="D21"/>
    </row>
    <row r="22" spans="1:9" x14ac:dyDescent="0.2">
      <c r="D22"/>
    </row>
    <row r="23" spans="1:9" x14ac:dyDescent="0.2">
      <c r="D23"/>
    </row>
    <row r="24" spans="1:9" x14ac:dyDescent="0.2">
      <c r="D24"/>
    </row>
    <row r="25" spans="1:9" x14ac:dyDescent="0.2">
      <c r="D25"/>
    </row>
    <row r="26" spans="1:9" x14ac:dyDescent="0.2">
      <c r="D26"/>
    </row>
    <row r="27" spans="1:9" x14ac:dyDescent="0.2">
      <c r="D27"/>
    </row>
    <row r="28" spans="1:9" x14ac:dyDescent="0.2">
      <c r="D28"/>
    </row>
    <row r="29" spans="1:9" x14ac:dyDescent="0.2">
      <c r="D29"/>
    </row>
    <row r="30" spans="1:9" x14ac:dyDescent="0.2">
      <c r="D30"/>
    </row>
    <row r="31" spans="1:9" x14ac:dyDescent="0.2">
      <c r="D31"/>
    </row>
    <row r="32" spans="1:9" x14ac:dyDescent="0.2">
      <c r="D32"/>
    </row>
    <row r="33" spans="4:4" x14ac:dyDescent="0.2">
      <c r="D33"/>
    </row>
    <row r="34" spans="4:4" x14ac:dyDescent="0.2">
      <c r="D34"/>
    </row>
    <row r="35" spans="4:4" x14ac:dyDescent="0.2">
      <c r="D35"/>
    </row>
    <row r="36" spans="4:4" x14ac:dyDescent="0.2">
      <c r="D36"/>
    </row>
    <row r="37" spans="4:4" x14ac:dyDescent="0.2">
      <c r="D37"/>
    </row>
    <row r="38" spans="4:4" x14ac:dyDescent="0.2">
      <c r="D38"/>
    </row>
    <row r="39" spans="4:4" x14ac:dyDescent="0.2">
      <c r="D39"/>
    </row>
    <row r="40" spans="4:4" x14ac:dyDescent="0.2">
      <c r="D40"/>
    </row>
    <row r="41" spans="4:4" x14ac:dyDescent="0.2">
      <c r="D41"/>
    </row>
    <row r="42" spans="4:4" x14ac:dyDescent="0.2">
      <c r="D42"/>
    </row>
    <row r="43" spans="4:4" x14ac:dyDescent="0.2">
      <c r="D43"/>
    </row>
    <row r="44" spans="4:4" x14ac:dyDescent="0.2">
      <c r="D44"/>
    </row>
    <row r="45" spans="4:4" x14ac:dyDescent="0.2">
      <c r="D45"/>
    </row>
    <row r="46" spans="4:4" x14ac:dyDescent="0.2">
      <c r="D46"/>
    </row>
    <row r="47" spans="4:4" x14ac:dyDescent="0.2">
      <c r="D47"/>
    </row>
    <row r="48" spans="4:4" x14ac:dyDescent="0.2">
      <c r="D48"/>
    </row>
    <row r="49" spans="4:4" x14ac:dyDescent="0.2">
      <c r="D49"/>
    </row>
    <row r="50" spans="4:4" x14ac:dyDescent="0.2">
      <c r="D50"/>
    </row>
    <row r="51" spans="4:4" x14ac:dyDescent="0.2">
      <c r="D51"/>
    </row>
    <row r="52" spans="4:4" x14ac:dyDescent="0.2">
      <c r="D52"/>
    </row>
    <row r="53" spans="4:4" x14ac:dyDescent="0.2">
      <c r="D53"/>
    </row>
    <row r="54" spans="4:4" x14ac:dyDescent="0.2">
      <c r="D54"/>
    </row>
    <row r="55" spans="4:4" x14ac:dyDescent="0.2">
      <c r="D55"/>
    </row>
    <row r="56" spans="4:4" x14ac:dyDescent="0.2">
      <c r="D56"/>
    </row>
    <row r="57" spans="4:4" x14ac:dyDescent="0.2">
      <c r="D57"/>
    </row>
    <row r="58" spans="4:4" x14ac:dyDescent="0.2">
      <c r="D58"/>
    </row>
    <row r="59" spans="4:4" x14ac:dyDescent="0.2">
      <c r="D59"/>
    </row>
    <row r="60" spans="4:4" x14ac:dyDescent="0.2">
      <c r="D60"/>
    </row>
    <row r="61" spans="4:4" x14ac:dyDescent="0.2">
      <c r="D61"/>
    </row>
    <row r="62" spans="4:4" x14ac:dyDescent="0.2">
      <c r="D62"/>
    </row>
    <row r="63" spans="4:4" x14ac:dyDescent="0.2">
      <c r="D63"/>
    </row>
    <row r="64" spans="4:4" x14ac:dyDescent="0.2">
      <c r="D64"/>
    </row>
    <row r="65" spans="4:4" x14ac:dyDescent="0.2">
      <c r="D65"/>
    </row>
    <row r="66" spans="4:4" x14ac:dyDescent="0.2">
      <c r="D66"/>
    </row>
    <row r="67" spans="4:4" x14ac:dyDescent="0.2">
      <c r="D67"/>
    </row>
    <row r="68" spans="4:4" x14ac:dyDescent="0.2">
      <c r="D68"/>
    </row>
    <row r="69" spans="4:4" x14ac:dyDescent="0.2">
      <c r="D69"/>
    </row>
    <row r="70" spans="4:4" x14ac:dyDescent="0.2">
      <c r="D70"/>
    </row>
    <row r="71" spans="4:4" x14ac:dyDescent="0.2">
      <c r="D71"/>
    </row>
    <row r="72" spans="4:4" x14ac:dyDescent="0.2">
      <c r="D72"/>
    </row>
    <row r="73" spans="4:4" x14ac:dyDescent="0.2">
      <c r="D73"/>
    </row>
    <row r="74" spans="4:4" x14ac:dyDescent="0.2">
      <c r="D74"/>
    </row>
    <row r="75" spans="4:4" x14ac:dyDescent="0.2">
      <c r="D75"/>
    </row>
    <row r="76" spans="4:4" x14ac:dyDescent="0.2">
      <c r="D76"/>
    </row>
    <row r="77" spans="4:4" x14ac:dyDescent="0.2">
      <c r="D77"/>
    </row>
    <row r="78" spans="4:4" x14ac:dyDescent="0.2">
      <c r="D78"/>
    </row>
    <row r="79" spans="4:4" x14ac:dyDescent="0.2">
      <c r="D79"/>
    </row>
    <row r="80" spans="4:4" x14ac:dyDescent="0.2">
      <c r="D80"/>
    </row>
    <row r="81" spans="4:4" x14ac:dyDescent="0.2">
      <c r="D81"/>
    </row>
    <row r="82" spans="4:4" x14ac:dyDescent="0.2">
      <c r="D82"/>
    </row>
  </sheetData>
  <mergeCells count="4">
    <mergeCell ref="A1:C1"/>
    <mergeCell ref="A2:C2"/>
    <mergeCell ref="A3:C3"/>
    <mergeCell ref="A4:C4"/>
  </mergeCells>
  <phoneticPr fontId="3" type="noConversion"/>
  <printOptions horizontalCentered="1"/>
  <pageMargins left="0" right="0" top="1.1811023622047245" bottom="0.98425196850393704" header="0" footer="0"/>
  <pageSetup scale="95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A10" zoomScaleNormal="100" workbookViewId="0">
      <selection activeCell="B27" sqref="B27"/>
    </sheetView>
  </sheetViews>
  <sheetFormatPr baseColWidth="10" defaultRowHeight="14.25" x14ac:dyDescent="0.2"/>
  <cols>
    <col min="1" max="1" width="32.140625" style="31" bestFit="1" customWidth="1"/>
    <col min="2" max="5" width="11.85546875" style="31" bestFit="1" customWidth="1"/>
    <col min="6" max="6" width="14.42578125" style="31" bestFit="1" customWidth="1"/>
    <col min="7" max="7" width="11.5703125" style="31" customWidth="1"/>
    <col min="8" max="8" width="11.85546875" style="31" bestFit="1" customWidth="1"/>
    <col min="9" max="9" width="12.7109375" style="31" customWidth="1"/>
    <col min="10" max="10" width="12.28515625" style="31" customWidth="1"/>
    <col min="11" max="11" width="11.42578125" style="31" customWidth="1"/>
    <col min="12" max="12" width="12.28515625" style="31" customWidth="1"/>
    <col min="13" max="13" width="13.140625" style="31" customWidth="1"/>
    <col min="14" max="16384" width="11.42578125" style="31"/>
  </cols>
  <sheetData>
    <row r="1" spans="1:15" ht="15" customHeight="1" x14ac:dyDescent="0.25">
      <c r="A1" s="55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5" ht="15" customHeight="1" x14ac:dyDescent="0.25">
      <c r="A2" s="32"/>
      <c r="B2" s="32"/>
      <c r="C2" s="32"/>
      <c r="D2" s="32"/>
      <c r="E2" s="32"/>
      <c r="F2" s="32" t="s">
        <v>70</v>
      </c>
      <c r="G2" s="32"/>
      <c r="H2" s="32"/>
      <c r="I2" s="32"/>
      <c r="J2" s="32"/>
      <c r="K2" s="32"/>
      <c r="L2" s="32"/>
      <c r="M2" s="32"/>
    </row>
    <row r="3" spans="1:15" ht="15" customHeight="1" x14ac:dyDescent="0.25">
      <c r="A3" s="32"/>
      <c r="B3" s="32"/>
      <c r="C3" s="32"/>
      <c r="D3" s="32"/>
      <c r="E3" s="32"/>
      <c r="F3" s="32" t="s">
        <v>71</v>
      </c>
      <c r="G3" s="32"/>
      <c r="H3" s="32"/>
      <c r="I3" s="32"/>
      <c r="J3" s="32"/>
      <c r="K3" s="32"/>
      <c r="L3" s="32"/>
      <c r="M3" s="32"/>
    </row>
    <row r="4" spans="1:15" s="34" customFormat="1" ht="15" x14ac:dyDescent="0.25">
      <c r="A4" s="33" t="s">
        <v>17</v>
      </c>
      <c r="B4" s="56" t="s">
        <v>14</v>
      </c>
      <c r="C4" s="57"/>
      <c r="D4" s="56" t="s">
        <v>10</v>
      </c>
      <c r="E4" s="57"/>
      <c r="F4" s="56" t="s">
        <v>14</v>
      </c>
      <c r="G4" s="57"/>
      <c r="H4" s="56" t="s">
        <v>11</v>
      </c>
      <c r="I4" s="57"/>
      <c r="J4" s="56" t="s">
        <v>11</v>
      </c>
      <c r="K4" s="57"/>
      <c r="L4" s="56" t="s">
        <v>66</v>
      </c>
      <c r="M4" s="58"/>
    </row>
    <row r="5" spans="1:15" s="37" customFormat="1" ht="15" x14ac:dyDescent="0.25">
      <c r="A5" s="35"/>
      <c r="B5" s="59" t="s">
        <v>13</v>
      </c>
      <c r="C5" s="61"/>
      <c r="D5" s="36"/>
      <c r="E5" s="36"/>
      <c r="F5" s="59" t="s">
        <v>29</v>
      </c>
      <c r="G5" s="61"/>
      <c r="H5" s="59" t="s">
        <v>12</v>
      </c>
      <c r="I5" s="61"/>
      <c r="J5" s="59" t="s">
        <v>65</v>
      </c>
      <c r="K5" s="61"/>
      <c r="L5" s="59" t="s">
        <v>67</v>
      </c>
      <c r="M5" s="60"/>
      <c r="N5" s="34"/>
      <c r="O5" s="34"/>
    </row>
    <row r="6" spans="1:15" ht="15" x14ac:dyDescent="0.25">
      <c r="A6" s="38" t="s">
        <v>49</v>
      </c>
      <c r="B6" s="39">
        <v>74000</v>
      </c>
      <c r="C6" s="39"/>
      <c r="D6" s="39"/>
      <c r="E6" s="39"/>
      <c r="F6" s="39">
        <f>+B6-C6+D6-E6</f>
        <v>74000</v>
      </c>
      <c r="G6" s="39"/>
      <c r="H6" s="39"/>
      <c r="I6" s="39"/>
      <c r="J6" s="39"/>
      <c r="K6" s="39"/>
      <c r="L6" s="39">
        <f t="shared" ref="L6:L12" si="0">+F6</f>
        <v>74000</v>
      </c>
      <c r="M6" s="39"/>
      <c r="O6" s="34"/>
    </row>
    <row r="7" spans="1:15" ht="15" x14ac:dyDescent="0.25">
      <c r="A7" s="40" t="s">
        <v>50</v>
      </c>
      <c r="B7" s="41">
        <v>234000</v>
      </c>
      <c r="C7" s="41"/>
      <c r="D7" s="41"/>
      <c r="E7" s="41"/>
      <c r="F7" s="41">
        <f t="shared" ref="F7:F12" si="1">+B7-C7+D7-E7</f>
        <v>234000</v>
      </c>
      <c r="G7" s="41"/>
      <c r="H7" s="41"/>
      <c r="I7" s="41"/>
      <c r="J7" s="41"/>
      <c r="K7" s="41"/>
      <c r="L7" s="41">
        <f t="shared" si="0"/>
        <v>234000</v>
      </c>
      <c r="M7" s="41"/>
      <c r="O7" s="34"/>
    </row>
    <row r="8" spans="1:15" ht="15" x14ac:dyDescent="0.25">
      <c r="A8" s="40" t="s">
        <v>51</v>
      </c>
      <c r="B8" s="41">
        <v>160000</v>
      </c>
      <c r="C8" s="41"/>
      <c r="D8" s="41"/>
      <c r="E8" s="41"/>
      <c r="F8" s="41">
        <f t="shared" si="1"/>
        <v>160000</v>
      </c>
      <c r="G8" s="41"/>
      <c r="H8" s="41"/>
      <c r="I8" s="41"/>
      <c r="J8" s="41"/>
      <c r="K8" s="41"/>
      <c r="L8" s="41">
        <f t="shared" si="0"/>
        <v>160000</v>
      </c>
      <c r="M8" s="41"/>
      <c r="O8" s="34"/>
    </row>
    <row r="9" spans="1:15" ht="15" x14ac:dyDescent="0.25">
      <c r="A9" s="40" t="s">
        <v>74</v>
      </c>
      <c r="B9" s="41">
        <v>184000</v>
      </c>
      <c r="C9" s="41"/>
      <c r="D9" s="41"/>
      <c r="E9" s="41"/>
      <c r="F9" s="41">
        <f t="shared" si="1"/>
        <v>184000</v>
      </c>
      <c r="G9" s="41"/>
      <c r="H9" s="41"/>
      <c r="I9" s="41"/>
      <c r="J9" s="41"/>
      <c r="K9" s="41"/>
      <c r="L9" s="41">
        <f t="shared" si="0"/>
        <v>184000</v>
      </c>
      <c r="M9" s="41"/>
      <c r="O9" s="34"/>
    </row>
    <row r="10" spans="1:15" ht="15" x14ac:dyDescent="0.25">
      <c r="A10" s="40" t="s">
        <v>73</v>
      </c>
      <c r="B10" s="41">
        <v>550000</v>
      </c>
      <c r="C10" s="41"/>
      <c r="D10" s="41">
        <v>480000</v>
      </c>
      <c r="E10" s="41">
        <v>550000</v>
      </c>
      <c r="F10" s="41">
        <f>+B10-C10+D10-E10</f>
        <v>480000</v>
      </c>
      <c r="G10" s="41"/>
      <c r="H10" s="41"/>
      <c r="I10" s="41"/>
      <c r="J10" s="41"/>
      <c r="K10" s="41"/>
      <c r="L10" s="41">
        <f t="shared" si="0"/>
        <v>480000</v>
      </c>
      <c r="M10" s="41"/>
      <c r="O10" s="34"/>
    </row>
    <row r="11" spans="1:15" ht="15" x14ac:dyDescent="0.25">
      <c r="A11" s="40" t="s">
        <v>52</v>
      </c>
      <c r="B11" s="41">
        <v>150000</v>
      </c>
      <c r="C11" s="41"/>
      <c r="D11" s="41"/>
      <c r="E11" s="41"/>
      <c r="F11" s="41">
        <f t="shared" si="1"/>
        <v>150000</v>
      </c>
      <c r="G11" s="41"/>
      <c r="H11" s="41"/>
      <c r="I11" s="41"/>
      <c r="J11" s="41"/>
      <c r="K11" s="41"/>
      <c r="L11" s="41">
        <f t="shared" si="0"/>
        <v>150000</v>
      </c>
      <c r="M11" s="41"/>
      <c r="O11" s="34"/>
    </row>
    <row r="12" spans="1:15" ht="15" x14ac:dyDescent="0.25">
      <c r="A12" s="40" t="s">
        <v>53</v>
      </c>
      <c r="B12" s="41">
        <v>6000</v>
      </c>
      <c r="C12" s="41"/>
      <c r="D12" s="41"/>
      <c r="E12" s="41">
        <v>2000</v>
      </c>
      <c r="F12" s="41">
        <f t="shared" si="1"/>
        <v>4000</v>
      </c>
      <c r="G12" s="41"/>
      <c r="H12" s="41"/>
      <c r="I12" s="41"/>
      <c r="J12" s="41"/>
      <c r="K12" s="41"/>
      <c r="L12" s="41">
        <f t="shared" si="0"/>
        <v>4000</v>
      </c>
      <c r="M12" s="41"/>
    </row>
    <row r="13" spans="1:15" ht="15" x14ac:dyDescent="0.25">
      <c r="A13" s="40" t="s">
        <v>85</v>
      </c>
      <c r="B13" s="41"/>
      <c r="C13" s="41">
        <v>224000</v>
      </c>
      <c r="D13" s="41"/>
      <c r="E13" s="41"/>
      <c r="F13" s="42"/>
      <c r="G13" s="41">
        <f>+C13-B13+E13-D13</f>
        <v>224000</v>
      </c>
      <c r="H13" s="41"/>
      <c r="I13" s="41"/>
      <c r="J13" s="41"/>
      <c r="K13" s="41"/>
      <c r="L13" s="41"/>
      <c r="M13" s="41">
        <f>+G13</f>
        <v>224000</v>
      </c>
    </row>
    <row r="14" spans="1:15" ht="15" x14ac:dyDescent="0.25">
      <c r="A14" s="40" t="s">
        <v>54</v>
      </c>
      <c r="B14" s="41"/>
      <c r="C14" s="41">
        <v>212000</v>
      </c>
      <c r="D14" s="41"/>
      <c r="E14" s="41"/>
      <c r="F14" s="41"/>
      <c r="G14" s="41">
        <f>+C14-B14+E14-D14</f>
        <v>212000</v>
      </c>
      <c r="H14" s="41"/>
      <c r="I14" s="41"/>
      <c r="J14" s="41"/>
      <c r="K14" s="41"/>
      <c r="L14" s="41"/>
      <c r="M14" s="41">
        <f>+G14</f>
        <v>212000</v>
      </c>
    </row>
    <row r="15" spans="1:15" ht="15" x14ac:dyDescent="0.25">
      <c r="A15" s="40" t="s">
        <v>75</v>
      </c>
      <c r="B15" s="41"/>
      <c r="C15" s="41">
        <v>1000000</v>
      </c>
      <c r="D15" s="41"/>
      <c r="E15" s="41"/>
      <c r="F15" s="41"/>
      <c r="G15" s="41">
        <f>+C15-B15+E15-D15</f>
        <v>1000000</v>
      </c>
      <c r="H15" s="41"/>
      <c r="I15" s="41"/>
      <c r="J15" s="41"/>
      <c r="K15" s="41"/>
      <c r="L15" s="41"/>
      <c r="M15" s="41">
        <f>+G15</f>
        <v>1000000</v>
      </c>
    </row>
    <row r="16" spans="1:15" ht="15" x14ac:dyDescent="0.25">
      <c r="A16" s="40" t="s">
        <v>72</v>
      </c>
      <c r="B16" s="41">
        <v>16000</v>
      </c>
      <c r="C16" s="41"/>
      <c r="D16" s="41"/>
      <c r="E16" s="41"/>
      <c r="F16" s="41">
        <f>+B16-C16+D16-E16</f>
        <v>16000</v>
      </c>
      <c r="G16" s="41"/>
      <c r="H16" s="41">
        <f>+F16</f>
        <v>16000</v>
      </c>
      <c r="I16" s="42"/>
      <c r="J16" s="41"/>
      <c r="K16" s="41"/>
      <c r="L16" s="41"/>
      <c r="M16" s="41"/>
      <c r="N16" s="34"/>
    </row>
    <row r="17" spans="1:13" ht="15" x14ac:dyDescent="0.25">
      <c r="A17" s="40" t="s">
        <v>55</v>
      </c>
      <c r="B17" s="41">
        <v>12000</v>
      </c>
      <c r="C17" s="41"/>
      <c r="D17" s="41"/>
      <c r="E17" s="41">
        <v>12000</v>
      </c>
      <c r="F17" s="41">
        <f>+C17-B17+E17-D17</f>
        <v>0</v>
      </c>
      <c r="G17" s="41"/>
      <c r="H17" s="41"/>
      <c r="I17" s="41"/>
      <c r="J17" s="41"/>
      <c r="K17" s="41"/>
      <c r="L17" s="41"/>
      <c r="M17" s="41"/>
    </row>
    <row r="18" spans="1:13" ht="15" x14ac:dyDescent="0.25">
      <c r="A18" s="40" t="s">
        <v>76</v>
      </c>
      <c r="B18" s="41">
        <v>84000</v>
      </c>
      <c r="C18" s="41"/>
      <c r="D18" s="41"/>
      <c r="E18" s="41"/>
      <c r="F18" s="41">
        <f>+B18-C18+D18-E18</f>
        <v>84000</v>
      </c>
      <c r="G18" s="41"/>
      <c r="H18" s="41">
        <f>+F18</f>
        <v>84000</v>
      </c>
      <c r="I18" s="41"/>
      <c r="J18" s="41"/>
      <c r="K18" s="41"/>
      <c r="L18" s="41"/>
      <c r="M18" s="41"/>
    </row>
    <row r="19" spans="1:13" ht="15" x14ac:dyDescent="0.25">
      <c r="A19" s="40" t="s">
        <v>84</v>
      </c>
      <c r="B19" s="41">
        <v>112000</v>
      </c>
      <c r="C19" s="41"/>
      <c r="D19" s="41">
        <v>112000</v>
      </c>
      <c r="E19" s="41"/>
      <c r="F19" s="41">
        <f>+B19-C19+D19-E19</f>
        <v>224000</v>
      </c>
      <c r="G19" s="41"/>
      <c r="H19" s="41">
        <f>+F19</f>
        <v>224000</v>
      </c>
      <c r="I19" s="41"/>
      <c r="J19" s="41"/>
      <c r="K19" s="41"/>
      <c r="L19" s="41"/>
      <c r="M19" s="41"/>
    </row>
    <row r="20" spans="1:13" ht="15" x14ac:dyDescent="0.25">
      <c r="A20" s="40" t="s">
        <v>77</v>
      </c>
      <c r="B20" s="41"/>
      <c r="C20" s="41">
        <v>920000</v>
      </c>
      <c r="D20" s="41"/>
      <c r="E20" s="41"/>
      <c r="F20" s="41"/>
      <c r="G20" s="41">
        <f t="shared" ref="G20" si="2">+C20-B20+E20-D20</f>
        <v>920000</v>
      </c>
      <c r="H20" s="41"/>
      <c r="I20" s="41">
        <f>+G20</f>
        <v>920000</v>
      </c>
      <c r="J20" s="41"/>
      <c r="K20" s="41"/>
      <c r="L20" s="41"/>
      <c r="M20" s="41"/>
    </row>
    <row r="21" spans="1:13" ht="15" x14ac:dyDescent="0.25">
      <c r="A21" s="40" t="s">
        <v>78</v>
      </c>
      <c r="B21" s="41">
        <v>790000</v>
      </c>
      <c r="C21" s="41"/>
      <c r="D21" s="41"/>
      <c r="E21" s="41">
        <v>790000</v>
      </c>
      <c r="F21" s="41">
        <f>$F$22</f>
        <v>0</v>
      </c>
      <c r="G21" s="41"/>
      <c r="H21" s="41"/>
      <c r="I21" s="41"/>
      <c r="J21" s="41"/>
      <c r="K21" s="41"/>
      <c r="L21" s="41"/>
      <c r="M21" s="41"/>
    </row>
    <row r="22" spans="1:13" ht="15" x14ac:dyDescent="0.25">
      <c r="A22" s="40" t="s">
        <v>79</v>
      </c>
      <c r="B22" s="41"/>
      <c r="C22" s="41">
        <v>14000</v>
      </c>
      <c r="D22" s="41">
        <f>$C$22</f>
        <v>14000</v>
      </c>
      <c r="E22" s="41"/>
      <c r="F22" s="41">
        <f>$G$22</f>
        <v>0</v>
      </c>
      <c r="G22" s="41"/>
      <c r="H22" s="41"/>
      <c r="I22" s="41"/>
      <c r="J22" s="41"/>
      <c r="K22" s="41"/>
      <c r="L22" s="41"/>
      <c r="M22" s="41"/>
    </row>
    <row r="23" spans="1:13" ht="15" x14ac:dyDescent="0.25">
      <c r="A23" s="40" t="s">
        <v>80</v>
      </c>
      <c r="B23" s="41">
        <v>2000</v>
      </c>
      <c r="C23" s="41"/>
      <c r="D23" s="41"/>
      <c r="E23" s="41"/>
      <c r="F23" s="41">
        <f>+B23-C23+D23-E23</f>
        <v>2000</v>
      </c>
      <c r="G23" s="42"/>
      <c r="H23" s="41">
        <f>+F23</f>
        <v>2000</v>
      </c>
      <c r="I23" s="41"/>
      <c r="J23" s="41"/>
      <c r="K23" s="41"/>
      <c r="L23" s="43"/>
      <c r="M23" s="41"/>
    </row>
    <row r="24" spans="1:13" ht="15" x14ac:dyDescent="0.25">
      <c r="A24" s="40" t="s">
        <v>81</v>
      </c>
      <c r="B24" s="41"/>
      <c r="C24" s="41">
        <v>4000</v>
      </c>
      <c r="D24" s="41"/>
      <c r="E24" s="41">
        <v>100000</v>
      </c>
      <c r="F24" s="41"/>
      <c r="G24" s="41">
        <f t="shared" ref="G24" si="3">+C24-B24+E24-D24</f>
        <v>104000</v>
      </c>
      <c r="H24" s="41"/>
      <c r="I24" s="41">
        <f>+G24</f>
        <v>104000</v>
      </c>
      <c r="J24" s="41"/>
      <c r="K24" s="41"/>
      <c r="L24" s="44"/>
      <c r="M24" s="41"/>
    </row>
    <row r="25" spans="1:13" ht="15" x14ac:dyDescent="0.25">
      <c r="A25" s="40" t="s">
        <v>56</v>
      </c>
      <c r="B25" s="41"/>
      <c r="C25" s="41"/>
      <c r="D25" s="41">
        <v>550000</v>
      </c>
      <c r="E25" s="41"/>
      <c r="F25" s="41">
        <f>(D25+D26+D27)-(E28+E29)</f>
        <v>858000</v>
      </c>
      <c r="G25" s="41"/>
      <c r="H25" s="41">
        <f>+F25</f>
        <v>858000</v>
      </c>
      <c r="I25" s="41"/>
      <c r="J25" s="41"/>
      <c r="K25" s="41"/>
      <c r="L25" s="41"/>
      <c r="M25" s="41"/>
    </row>
    <row r="26" spans="1:13" ht="15" x14ac:dyDescent="0.25">
      <c r="A26" s="40"/>
      <c r="B26" s="41"/>
      <c r="C26" s="41"/>
      <c r="D26" s="41">
        <v>790000</v>
      </c>
      <c r="E26" s="41"/>
      <c r="F26" s="41"/>
      <c r="G26" s="41"/>
      <c r="H26" s="41"/>
      <c r="I26" s="41"/>
      <c r="J26" s="41"/>
      <c r="K26" s="41"/>
      <c r="L26" s="41"/>
      <c r="M26" s="41"/>
    </row>
    <row r="27" spans="1:13" ht="15" x14ac:dyDescent="0.25">
      <c r="A27" s="40"/>
      <c r="B27" s="41"/>
      <c r="C27" s="41"/>
      <c r="D27" s="41">
        <v>12000</v>
      </c>
      <c r="E27" s="41"/>
      <c r="F27" s="41"/>
      <c r="G27" s="41"/>
      <c r="H27" s="41"/>
      <c r="I27" s="41"/>
      <c r="J27" s="41"/>
      <c r="K27" s="41"/>
      <c r="L27" s="41"/>
      <c r="M27" s="41"/>
    </row>
    <row r="28" spans="1:13" ht="15" x14ac:dyDescent="0.25">
      <c r="A28" s="40"/>
      <c r="B28" s="41"/>
      <c r="C28" s="41"/>
      <c r="D28" s="41"/>
      <c r="E28" s="41">
        <v>14000</v>
      </c>
      <c r="F28" s="41"/>
      <c r="G28" s="41"/>
      <c r="H28" s="41"/>
      <c r="I28" s="41"/>
      <c r="J28" s="41"/>
      <c r="K28" s="41"/>
      <c r="L28" s="41"/>
      <c r="M28" s="41"/>
    </row>
    <row r="29" spans="1:13" ht="15" x14ac:dyDescent="0.25">
      <c r="A29" s="40"/>
      <c r="B29" s="41"/>
      <c r="C29" s="41"/>
      <c r="D29" s="41"/>
      <c r="E29" s="41">
        <v>480000</v>
      </c>
      <c r="F29" s="41"/>
      <c r="G29" s="41"/>
      <c r="H29" s="41"/>
      <c r="I29" s="41"/>
      <c r="J29" s="41"/>
      <c r="K29" s="41"/>
      <c r="L29" s="41"/>
      <c r="M29" s="41"/>
    </row>
    <row r="30" spans="1:13" ht="15" x14ac:dyDescent="0.25">
      <c r="A30" s="40" t="s">
        <v>57</v>
      </c>
      <c r="B30" s="41"/>
      <c r="C30" s="41"/>
      <c r="D30" s="41">
        <v>3200</v>
      </c>
      <c r="E30" s="41"/>
      <c r="F30" s="41">
        <f>+B30-C30+D30-E30</f>
        <v>3200</v>
      </c>
      <c r="G30" s="41"/>
      <c r="H30" s="43">
        <f>+F30</f>
        <v>3200</v>
      </c>
      <c r="I30" s="43"/>
      <c r="J30" s="41"/>
      <c r="K30" s="41"/>
      <c r="L30" s="41"/>
      <c r="M30" s="41"/>
    </row>
    <row r="31" spans="1:13" ht="15" x14ac:dyDescent="0.25">
      <c r="A31" s="40" t="s">
        <v>34</v>
      </c>
      <c r="B31" s="41"/>
      <c r="C31" s="41"/>
      <c r="D31" s="41"/>
      <c r="E31" s="41">
        <v>3200</v>
      </c>
      <c r="F31" s="41"/>
      <c r="G31" s="41">
        <f t="shared" ref="G31" si="4">+C31-B31+E31-D31</f>
        <v>3200</v>
      </c>
      <c r="H31" s="43"/>
      <c r="I31" s="43"/>
      <c r="J31" s="41"/>
      <c r="K31" s="41"/>
      <c r="L31" s="41"/>
      <c r="M31" s="41">
        <f>+G31</f>
        <v>3200</v>
      </c>
    </row>
    <row r="32" spans="1:13" ht="15" x14ac:dyDescent="0.25">
      <c r="A32" s="40" t="s">
        <v>82</v>
      </c>
      <c r="B32" s="41"/>
      <c r="C32" s="41"/>
      <c r="D32" s="41">
        <v>15000</v>
      </c>
      <c r="E32" s="41"/>
      <c r="F32" s="41">
        <f>+B32-C32+D32-E32</f>
        <v>15000</v>
      </c>
      <c r="G32" s="41"/>
      <c r="H32" s="41">
        <f>+F32</f>
        <v>15000</v>
      </c>
      <c r="I32" s="41"/>
      <c r="J32" s="41"/>
      <c r="K32" s="41"/>
      <c r="L32" s="41"/>
      <c r="M32" s="41"/>
    </row>
    <row r="33" spans="1:13" ht="15" x14ac:dyDescent="0.25">
      <c r="A33" s="40" t="s">
        <v>58</v>
      </c>
      <c r="B33" s="41"/>
      <c r="C33" s="41"/>
      <c r="D33" s="41"/>
      <c r="E33" s="41">
        <v>15000</v>
      </c>
      <c r="F33" s="41"/>
      <c r="G33" s="41">
        <f t="shared" ref="G33" si="5">+C33-B33+E33-D33</f>
        <v>15000</v>
      </c>
      <c r="H33" s="41"/>
      <c r="I33" s="41"/>
      <c r="J33" s="41"/>
      <c r="K33" s="41"/>
      <c r="L33" s="41"/>
      <c r="M33" s="41">
        <f>+G33</f>
        <v>15000</v>
      </c>
    </row>
    <row r="34" spans="1:13" ht="15" x14ac:dyDescent="0.25">
      <c r="A34" s="40" t="s">
        <v>59</v>
      </c>
      <c r="B34" s="41"/>
      <c r="C34" s="41"/>
      <c r="D34" s="41">
        <v>100000</v>
      </c>
      <c r="E34" s="42"/>
      <c r="F34" s="41">
        <f>+B34-C34+D34-E34</f>
        <v>100000</v>
      </c>
      <c r="G34" s="41"/>
      <c r="H34" s="41"/>
      <c r="I34" s="41"/>
      <c r="J34" s="41"/>
      <c r="K34" s="41"/>
      <c r="L34" s="41">
        <f>+F34</f>
        <v>100000</v>
      </c>
      <c r="M34" s="41"/>
    </row>
    <row r="35" spans="1:13" ht="15" x14ac:dyDescent="0.25">
      <c r="A35" s="40" t="s">
        <v>60</v>
      </c>
      <c r="B35" s="41"/>
      <c r="C35" s="41"/>
      <c r="D35" s="45">
        <v>100000</v>
      </c>
      <c r="E35" s="41"/>
      <c r="F35" s="41">
        <f>+B35-C35+D35-E35</f>
        <v>100000</v>
      </c>
      <c r="G35" s="41"/>
      <c r="H35" s="41">
        <f>+F35</f>
        <v>100000</v>
      </c>
      <c r="I35" s="41"/>
      <c r="J35" s="41"/>
      <c r="K35" s="41"/>
      <c r="L35" s="41"/>
      <c r="M35" s="41"/>
    </row>
    <row r="36" spans="1:13" ht="15" x14ac:dyDescent="0.25">
      <c r="A36" s="40" t="s">
        <v>61</v>
      </c>
      <c r="B36" s="41"/>
      <c r="C36" s="41"/>
      <c r="D36" s="41"/>
      <c r="E36" s="41">
        <v>100000</v>
      </c>
      <c r="F36" s="41"/>
      <c r="G36" s="41">
        <f t="shared" ref="G36:G37" si="6">+C36-B36+E36-D36</f>
        <v>100000</v>
      </c>
      <c r="H36" s="41"/>
      <c r="I36" s="41"/>
      <c r="J36" s="41"/>
      <c r="K36" s="41"/>
      <c r="L36" s="41"/>
      <c r="M36" s="41">
        <f>+G36</f>
        <v>100000</v>
      </c>
    </row>
    <row r="37" spans="1:13" ht="15" x14ac:dyDescent="0.25">
      <c r="A37" s="40" t="s">
        <v>62</v>
      </c>
      <c r="B37" s="41"/>
      <c r="C37" s="41"/>
      <c r="D37" s="41"/>
      <c r="E37" s="41">
        <v>112000</v>
      </c>
      <c r="F37" s="42"/>
      <c r="G37" s="41">
        <f t="shared" si="6"/>
        <v>112000</v>
      </c>
      <c r="H37" s="41"/>
      <c r="I37" s="41"/>
      <c r="J37" s="41"/>
      <c r="K37" s="41"/>
      <c r="L37" s="41"/>
      <c r="M37" s="41">
        <f>+G37</f>
        <v>112000</v>
      </c>
    </row>
    <row r="38" spans="1:13" ht="15" x14ac:dyDescent="0.25">
      <c r="A38" s="40" t="s">
        <v>63</v>
      </c>
      <c r="B38" s="41"/>
      <c r="C38" s="41"/>
      <c r="D38" s="41">
        <v>2000</v>
      </c>
      <c r="E38" s="42"/>
      <c r="F38" s="41">
        <f>+B38-C38+D38-E38</f>
        <v>2000</v>
      </c>
      <c r="G38" s="41"/>
      <c r="H38" s="41">
        <f>+F38</f>
        <v>2000</v>
      </c>
      <c r="I38" s="41"/>
      <c r="J38" s="41"/>
      <c r="K38" s="41"/>
      <c r="L38" s="41"/>
      <c r="M38" s="41"/>
    </row>
    <row r="39" spans="1:13" ht="15" x14ac:dyDescent="0.25">
      <c r="A39" s="46" t="s">
        <v>35</v>
      </c>
      <c r="B39" s="41"/>
      <c r="C39" s="41"/>
      <c r="D39" s="41"/>
      <c r="E39" s="41"/>
      <c r="F39" s="41"/>
      <c r="G39" s="41"/>
      <c r="H39" s="41">
        <f>SUM(H6:H38)</f>
        <v>1304200</v>
      </c>
      <c r="I39" s="41">
        <f>SUM(I6:I31)</f>
        <v>1024000</v>
      </c>
      <c r="J39" s="41"/>
      <c r="K39" s="41"/>
      <c r="L39" s="41"/>
      <c r="M39" s="41"/>
    </row>
    <row r="40" spans="1:13" ht="15" x14ac:dyDescent="0.25">
      <c r="A40" s="46" t="s">
        <v>64</v>
      </c>
      <c r="B40" s="41"/>
      <c r="C40" s="41"/>
      <c r="D40" s="41"/>
      <c r="E40" s="41"/>
      <c r="F40" s="41"/>
      <c r="G40" s="41"/>
      <c r="H40" s="47">
        <f>+I39-H39</f>
        <v>-280200</v>
      </c>
      <c r="I40" s="47"/>
      <c r="J40" s="41"/>
      <c r="K40" s="41">
        <f>+H40</f>
        <v>-280200</v>
      </c>
      <c r="L40" s="41"/>
      <c r="M40" s="41"/>
    </row>
    <row r="41" spans="1:13" ht="15" x14ac:dyDescent="0.25">
      <c r="A41" s="40" t="s">
        <v>36</v>
      </c>
      <c r="B41" s="41"/>
      <c r="C41" s="41"/>
      <c r="D41" s="41"/>
      <c r="E41" s="41"/>
      <c r="F41" s="41"/>
      <c r="G41" s="41"/>
      <c r="H41" s="41">
        <v>0</v>
      </c>
      <c r="I41" s="41"/>
      <c r="J41" s="41">
        <f>+K40*0%</f>
        <v>0</v>
      </c>
      <c r="K41" s="41"/>
      <c r="L41" s="41"/>
      <c r="M41" s="41"/>
    </row>
    <row r="42" spans="1:13" ht="15.75" thickBot="1" x14ac:dyDescent="0.3">
      <c r="A42" s="40" t="s">
        <v>31</v>
      </c>
      <c r="B42" s="41"/>
      <c r="C42" s="41"/>
      <c r="D42" s="41"/>
      <c r="E42" s="41"/>
      <c r="F42" s="41"/>
      <c r="G42" s="41"/>
      <c r="H42" s="41"/>
      <c r="I42" s="41">
        <v>0</v>
      </c>
      <c r="J42" s="48"/>
      <c r="K42" s="48"/>
      <c r="L42" s="41"/>
      <c r="M42" s="41"/>
    </row>
    <row r="43" spans="1:13" ht="15" x14ac:dyDescent="0.25">
      <c r="A43" s="46" t="s">
        <v>35</v>
      </c>
      <c r="B43" s="41"/>
      <c r="C43" s="41"/>
      <c r="D43" s="41"/>
      <c r="E43" s="41"/>
      <c r="F43" s="41"/>
      <c r="G43" s="41"/>
      <c r="H43" s="41"/>
      <c r="I43" s="41"/>
      <c r="J43" s="41">
        <f>SUM(J6:J42)</f>
        <v>0</v>
      </c>
      <c r="K43" s="41">
        <f>SUM(K6:K42)</f>
        <v>-280200</v>
      </c>
      <c r="L43" s="41"/>
      <c r="M43" s="41"/>
    </row>
    <row r="44" spans="1:13" ht="15.75" thickBot="1" x14ac:dyDescent="0.3">
      <c r="A44" s="46" t="s">
        <v>83</v>
      </c>
      <c r="B44" s="41"/>
      <c r="C44" s="41"/>
      <c r="D44" s="41"/>
      <c r="E44" s="41"/>
      <c r="F44" s="41"/>
      <c r="G44" s="41"/>
      <c r="H44" s="41"/>
      <c r="I44" s="41"/>
      <c r="J44" s="49">
        <f>+K43-J43</f>
        <v>-280200</v>
      </c>
      <c r="K44" s="49"/>
      <c r="L44" s="41"/>
      <c r="M44" s="41">
        <f>+J44</f>
        <v>-280200</v>
      </c>
    </row>
    <row r="45" spans="1:13" ht="15.75" thickBot="1" x14ac:dyDescent="0.3">
      <c r="A45" s="50" t="s">
        <v>8</v>
      </c>
      <c r="B45" s="51">
        <f>SUM(B6:B44)</f>
        <v>2374000</v>
      </c>
      <c r="C45" s="51">
        <f>SUM(C6:C44)</f>
        <v>2374000</v>
      </c>
      <c r="D45" s="51">
        <f>SUM(D10:D44)</f>
        <v>2178200</v>
      </c>
      <c r="E45" s="51">
        <f>SUM(E10:E44)</f>
        <v>2178200</v>
      </c>
      <c r="F45" s="51">
        <f t="shared" ref="F45:M45" si="7">SUM(F6:F44)</f>
        <v>2690200</v>
      </c>
      <c r="G45" s="51">
        <f t="shared" si="7"/>
        <v>2690200</v>
      </c>
      <c r="H45" s="51">
        <f>SUM(H39:H44)</f>
        <v>1024000</v>
      </c>
      <c r="I45" s="51">
        <f>SUM(I39:I44)</f>
        <v>1024000</v>
      </c>
      <c r="J45" s="51">
        <f>SUM(J43:J44)</f>
        <v>-280200</v>
      </c>
      <c r="K45" s="51">
        <f>SUM(K43:K44)</f>
        <v>-280200</v>
      </c>
      <c r="L45" s="51">
        <f>SUM(L6:L44)</f>
        <v>1386000</v>
      </c>
      <c r="M45" s="51">
        <f t="shared" si="7"/>
        <v>1386000</v>
      </c>
    </row>
    <row r="46" spans="1:13" ht="15" thickTop="1" x14ac:dyDescent="0.2"/>
    <row r="47" spans="1:13" x14ac:dyDescent="0.2">
      <c r="C47" s="52"/>
      <c r="D47" s="52"/>
      <c r="M47" s="52"/>
    </row>
    <row r="48" spans="1:13" x14ac:dyDescent="0.2">
      <c r="M48" s="52"/>
    </row>
    <row r="49" spans="9:9" x14ac:dyDescent="0.2">
      <c r="I49" s="52"/>
    </row>
  </sheetData>
  <mergeCells count="12">
    <mergeCell ref="A1:M1"/>
    <mergeCell ref="F4:G4"/>
    <mergeCell ref="L4:M4"/>
    <mergeCell ref="L5:M5"/>
    <mergeCell ref="J4:K4"/>
    <mergeCell ref="J5:K5"/>
    <mergeCell ref="D4:E4"/>
    <mergeCell ref="B4:C4"/>
    <mergeCell ref="B5:C5"/>
    <mergeCell ref="H4:I4"/>
    <mergeCell ref="H5:I5"/>
    <mergeCell ref="F5:G5"/>
  </mergeCells>
  <phoneticPr fontId="3" type="noConversion"/>
  <printOptions horizontalCentered="1"/>
  <pageMargins left="0" right="0" top="1.1811023622047245" bottom="0.19685039370078741" header="0" footer="0"/>
  <pageSetup scale="87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H33" sqref="H33"/>
    </sheetView>
  </sheetViews>
  <sheetFormatPr baseColWidth="10" defaultRowHeight="12.75" x14ac:dyDescent="0.2"/>
  <cols>
    <col min="1" max="1" width="21.140625" customWidth="1"/>
    <col min="2" max="2" width="10.28515625" customWidth="1"/>
    <col min="3" max="3" width="10.140625" customWidth="1"/>
    <col min="4" max="4" width="9.7109375" customWidth="1"/>
    <col min="5" max="5" width="9.140625" customWidth="1"/>
    <col min="6" max="9" width="11.7109375" customWidth="1"/>
    <col min="10" max="10" width="9.28515625" customWidth="1"/>
    <col min="11" max="11" width="10.140625" customWidth="1"/>
    <col min="12" max="13" width="11.7109375" customWidth="1"/>
  </cols>
  <sheetData>
    <row r="1" spans="1:13" ht="13.5" thickBot="1" x14ac:dyDescent="0.25">
      <c r="A1" s="5"/>
    </row>
    <row r="2" spans="1:13" x14ac:dyDescent="0.2">
      <c r="A2" s="24"/>
      <c r="B2" s="68" t="s">
        <v>14</v>
      </c>
      <c r="C2" s="66"/>
      <c r="D2" s="65" t="s">
        <v>10</v>
      </c>
      <c r="E2" s="66"/>
      <c r="F2" s="65" t="s">
        <v>14</v>
      </c>
      <c r="G2" s="66"/>
      <c r="H2" s="65" t="s">
        <v>11</v>
      </c>
      <c r="I2" s="66"/>
      <c r="J2" s="65" t="s">
        <v>11</v>
      </c>
      <c r="K2" s="66"/>
      <c r="L2" s="65" t="s">
        <v>16</v>
      </c>
      <c r="M2" s="67"/>
    </row>
    <row r="3" spans="1:13" ht="13.5" thickBot="1" x14ac:dyDescent="0.25">
      <c r="A3" s="25" t="s">
        <v>17</v>
      </c>
      <c r="B3" s="62" t="s">
        <v>13</v>
      </c>
      <c r="C3" s="63"/>
      <c r="D3" s="19"/>
      <c r="E3" s="20"/>
      <c r="F3" s="64" t="s">
        <v>86</v>
      </c>
      <c r="G3" s="63"/>
      <c r="H3" s="64" t="s">
        <v>12</v>
      </c>
      <c r="I3" s="63"/>
      <c r="J3" s="64" t="s">
        <v>15</v>
      </c>
      <c r="K3" s="63"/>
      <c r="L3" s="64" t="s">
        <v>87</v>
      </c>
      <c r="M3" s="69"/>
    </row>
    <row r="4" spans="1:13" ht="13.5" thickBot="1" x14ac:dyDescent="0.25">
      <c r="A4" s="26"/>
      <c r="B4" s="22" t="s">
        <v>20</v>
      </c>
      <c r="C4" s="21" t="s">
        <v>21</v>
      </c>
      <c r="D4" s="22" t="s">
        <v>20</v>
      </c>
      <c r="E4" s="21" t="s">
        <v>21</v>
      </c>
      <c r="F4" s="22" t="s">
        <v>20</v>
      </c>
      <c r="G4" s="21" t="s">
        <v>21</v>
      </c>
      <c r="H4" s="22" t="s">
        <v>20</v>
      </c>
      <c r="I4" s="21" t="s">
        <v>21</v>
      </c>
      <c r="J4" s="22" t="s">
        <v>20</v>
      </c>
      <c r="K4" s="21" t="s">
        <v>21</v>
      </c>
      <c r="L4" s="22" t="s">
        <v>20</v>
      </c>
      <c r="M4" s="21" t="s">
        <v>21</v>
      </c>
    </row>
    <row r="5" spans="1:13" ht="17.25" customHeight="1" x14ac:dyDescent="0.2">
      <c r="A5" s="2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7.25" customHeight="1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.75" customHeight="1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customHeight="1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0.25" customHeight="1" x14ac:dyDescent="0.2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6.5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" customHeight="1" x14ac:dyDescent="0.2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customHeight="1" x14ac:dyDescent="0.2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20.25" customHeight="1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.75" customHeight="1" x14ac:dyDescent="0.2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7.25" customHeight="1" x14ac:dyDescent="0.2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7.25" customHeight="1" x14ac:dyDescent="0.2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8" customHeight="1" x14ac:dyDescent="0.2">
      <c r="A19" s="1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8.75" customHeight="1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.75" customHeight="1" x14ac:dyDescent="0.2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21.75" customHeight="1" x14ac:dyDescent="0.2">
      <c r="A22" s="10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.75" customHeight="1" x14ac:dyDescent="0.2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20.25" customHeight="1" x14ac:dyDescent="0.2">
      <c r="A24" s="17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8" customHeight="1" x14ac:dyDescent="0.2">
      <c r="A25" s="10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7.25" customHeight="1" x14ac:dyDescent="0.2">
      <c r="A26" s="10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8.75" customHeight="1" thickBot="1" x14ac:dyDescent="0.25">
      <c r="A27" s="17"/>
      <c r="B27" s="3"/>
      <c r="C27" s="3"/>
      <c r="D27" s="2"/>
      <c r="E27" s="2"/>
      <c r="F27" s="2"/>
      <c r="G27" s="2"/>
      <c r="H27" s="2"/>
      <c r="I27" s="2"/>
      <c r="J27" s="16"/>
      <c r="K27" s="16"/>
      <c r="L27" s="2"/>
      <c r="M27" s="2"/>
    </row>
    <row r="28" spans="1:13" ht="18" customHeight="1" thickBot="1" x14ac:dyDescent="0.25">
      <c r="A28" s="53" t="s">
        <v>88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3.5" thickTop="1" x14ac:dyDescent="0.2"/>
  </sheetData>
  <mergeCells count="11">
    <mergeCell ref="B3:C3"/>
    <mergeCell ref="F3:G3"/>
    <mergeCell ref="H3:I3"/>
    <mergeCell ref="J2:K2"/>
    <mergeCell ref="L2:M2"/>
    <mergeCell ref="B2:C2"/>
    <mergeCell ref="D2:E2"/>
    <mergeCell ref="F2:G2"/>
    <mergeCell ref="J3:K3"/>
    <mergeCell ref="L3:M3"/>
    <mergeCell ref="H2:I2"/>
  </mergeCells>
  <phoneticPr fontId="3" type="noConversion"/>
  <pageMargins left="0" right="0" top="0.78740157480314965" bottom="0.39370078740157483" header="0" footer="0"/>
  <pageSetup scale="9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 Comprobación</vt:lpstr>
      <vt:lpstr>Hoja de Trabajo</vt:lpstr>
      <vt:lpstr>Hoja de Trabajo en Blanco</vt:lpstr>
      <vt:lpstr>'Hoja de Trabajo'!Área_de_impresión</vt:lpstr>
    </vt:vector>
  </TitlesOfParts>
  <Company>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Est_Cartago01</dc:creator>
  <cp:lastModifiedBy>Max-Ramses</cp:lastModifiedBy>
  <cp:lastPrinted>2015-08-17T21:14:58Z</cp:lastPrinted>
  <dcterms:created xsi:type="dcterms:W3CDTF">2007-11-02T21:10:58Z</dcterms:created>
  <dcterms:modified xsi:type="dcterms:W3CDTF">2020-11-29T07:57:26Z</dcterms:modified>
</cp:coreProperties>
</file>